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serda\Desktop\"/>
    </mc:Choice>
  </mc:AlternateContent>
  <xr:revisionPtr revIDLastSave="0" documentId="13_ncr:1_{A6C22BDF-FDE4-4C79-897A-215E993B4BF9}" xr6:coauthVersionLast="47" xr6:coauthVersionMax="47" xr10:uidLastSave="{00000000-0000-0000-0000-000000000000}"/>
  <bookViews>
    <workbookView xWindow="-108" yWindow="-108" windowWidth="23256" windowHeight="12456" xr2:uid="{0BEBDBCA-BF03-443C-A5B5-8C8672E9D68F}"/>
  </bookViews>
  <sheets>
    <sheet name="1 PUAN İNDİRİMLİ KURUMLAR HESAP" sheetId="1" r:id="rId1"/>
    <sheet name="MEVZUAT" sheetId="2" r:id="rId2"/>
    <sheet name="BEYANNAMEDE GÖSTERİM" sheetId="3" r:id="rId3"/>
    <sheet name="TEBLİĞ"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8" i="1" l="1"/>
  <c r="B77" i="1"/>
  <c r="E77" i="1"/>
  <c r="E78" i="1" s="1"/>
  <c r="D77" i="1"/>
  <c r="D78" i="1" s="1"/>
  <c r="C77" i="1"/>
  <c r="C78" i="1" s="1"/>
  <c r="E49" i="1"/>
  <c r="D49" i="1"/>
  <c r="C49" i="1"/>
  <c r="B49" i="1"/>
  <c r="E46" i="1"/>
  <c r="D46" i="1"/>
  <c r="C46" i="1"/>
  <c r="B46" i="1"/>
  <c r="E42" i="1"/>
  <c r="D42" i="1"/>
  <c r="C42" i="1"/>
  <c r="B42" i="1"/>
  <c r="E34" i="1"/>
  <c r="D34" i="1"/>
  <c r="C34" i="1"/>
  <c r="B34" i="1"/>
  <c r="E23" i="1"/>
  <c r="D23" i="1"/>
  <c r="C23" i="1"/>
  <c r="B23" i="1"/>
  <c r="E18" i="1"/>
  <c r="D18" i="1"/>
  <c r="C18" i="1"/>
  <c r="B18" i="1"/>
  <c r="E12" i="1"/>
  <c r="D12" i="1"/>
  <c r="C12" i="1"/>
  <c r="B12" i="1"/>
  <c r="E7" i="1"/>
  <c r="D7" i="1"/>
  <c r="C7" i="1"/>
  <c r="B7" i="1"/>
  <c r="E3" i="1"/>
  <c r="D3" i="1"/>
  <c r="C3" i="1"/>
  <c r="B3" i="1"/>
  <c r="F65" i="1" s="1"/>
  <c r="C55" i="1" l="1"/>
  <c r="C58" i="1" s="1"/>
  <c r="C60" i="1" s="1"/>
  <c r="C61" i="1" s="1"/>
  <c r="D45" i="1"/>
  <c r="E55" i="1"/>
  <c r="E58" i="1" s="1"/>
  <c r="E60" i="1" s="1"/>
  <c r="E61" i="1" s="1"/>
  <c r="C45" i="1"/>
  <c r="B11" i="1"/>
  <c r="E45" i="1"/>
  <c r="B53" i="1"/>
  <c r="F66" i="1"/>
  <c r="C11" i="1"/>
  <c r="C53" i="1"/>
  <c r="E17" i="1"/>
  <c r="D11" i="1"/>
  <c r="D53" i="1"/>
  <c r="D55" i="1"/>
  <c r="E11" i="1"/>
  <c r="E53" i="1"/>
  <c r="B17" i="1"/>
  <c r="B45" i="1"/>
  <c r="C17" i="1"/>
  <c r="C22" i="1" s="1"/>
  <c r="D17" i="1"/>
  <c r="B66" i="1" l="1"/>
  <c r="B65" i="1"/>
  <c r="B60" i="1"/>
  <c r="B22" i="1"/>
  <c r="D62" i="1"/>
  <c r="E22" i="1"/>
  <c r="D58" i="1"/>
  <c r="D60" i="1" s="1"/>
  <c r="D61" i="1" s="1"/>
  <c r="D22" i="1"/>
  <c r="B67" i="1" l="1"/>
  <c r="B69" i="1" s="1"/>
  <c r="B61" i="1"/>
  <c r="D63" i="1"/>
  <c r="E62" i="1"/>
  <c r="E63" i="1" s="1"/>
  <c r="B71" i="1" l="1"/>
  <c r="B72" i="1" s="1"/>
  <c r="B74" i="1" s="1"/>
  <c r="B78" i="1" s="1"/>
  <c r="C62" i="1"/>
  <c r="C63" i="1" s="1"/>
  <c r="B63" i="1"/>
  <c r="B79" i="1" l="1"/>
</calcChain>
</file>

<file path=xl/sharedStrings.xml><?xml version="1.0" encoding="utf-8"?>
<sst xmlns="http://schemas.openxmlformats.org/spreadsheetml/2006/main" count="87" uniqueCount="86">
  <si>
    <t>01.01.2012
30.06.2012</t>
  </si>
  <si>
    <t>01.01.2012
30.09.2012</t>
  </si>
  <si>
    <t>01.01.2012
31.12.2012</t>
  </si>
  <si>
    <t xml:space="preserve">   A-BRÜT SATIŞLAR</t>
  </si>
  <si>
    <t xml:space="preserve">        1-Yurt İçi Satışlar</t>
  </si>
  <si>
    <t xml:space="preserve">        2-Yurt Dışı Satışlar</t>
  </si>
  <si>
    <t xml:space="preserve">        3-Diğer Gelirler</t>
  </si>
  <si>
    <t xml:space="preserve">   B-SATIŞ İNDİRİMLERİ  ( - )</t>
  </si>
  <si>
    <t xml:space="preserve">        1-Satıştan İadeler  ( - )</t>
  </si>
  <si>
    <t xml:space="preserve">        2-Satıştan İskontalar  ( - )</t>
  </si>
  <si>
    <t xml:space="preserve">        3-Diğer İndirimler  ( - )</t>
  </si>
  <si>
    <t xml:space="preserve">   C-NET SATIŞLAR</t>
  </si>
  <si>
    <t xml:space="preserve">   D-SATIŞLARIN MALİYETİ  ( - )</t>
  </si>
  <si>
    <t xml:space="preserve">        1-Satılan Mamüller Maliyeti  ( - )</t>
  </si>
  <si>
    <t xml:space="preserve">        2-Satılan Ticari Mallar Maliyeti  ( - )</t>
  </si>
  <si>
    <t xml:space="preserve">        3-Satılan Hizmet Maliyeti  ( - )</t>
  </si>
  <si>
    <t xml:space="preserve">        4-Diğer Satışların Maliyeti  ( - )</t>
  </si>
  <si>
    <t xml:space="preserve">      BRÜT SATIŞ KARI VEYA ZARARI</t>
  </si>
  <si>
    <t xml:space="preserve">   E-FAALİYET GİDERLERİ</t>
  </si>
  <si>
    <t xml:space="preserve">         1-Araştırma ve Geliştirme Giderleri  ( - )</t>
  </si>
  <si>
    <t xml:space="preserve">         2-Pazarlama, Satış ve Dağıtım Giderleri (-)</t>
  </si>
  <si>
    <t xml:space="preserve">         3-Genel Yönetim Giderleri  ( - )</t>
  </si>
  <si>
    <t xml:space="preserve">       FAALİYET KARI VEYA ZARARI</t>
  </si>
  <si>
    <t xml:space="preserve">   F-DİĞER FAALİYETLERDEN OLAĞAN GELİR VE KARLAR</t>
  </si>
  <si>
    <t xml:space="preserve">          1-İştiraklerden Temettü Gelirleri</t>
  </si>
  <si>
    <t xml:space="preserve">          2-Bağlı Ortaklıklardan Temettü Gelirleri</t>
  </si>
  <si>
    <t xml:space="preserve">          3-Faiz Gelirleri</t>
  </si>
  <si>
    <t xml:space="preserve">          4-Komisyon Gelirleri</t>
  </si>
  <si>
    <t xml:space="preserve">          5-Konusu Kalmayan Karşılıklar</t>
  </si>
  <si>
    <t xml:space="preserve">          6-Menkul Kıymet Satış Karları</t>
  </si>
  <si>
    <t xml:space="preserve">          7-Kambiyo Karları</t>
  </si>
  <si>
    <t xml:space="preserve">          8-Reeskont Faiz Gelirleri</t>
  </si>
  <si>
    <t xml:space="preserve">          9-Enflasyon Düzeltmesi Karları</t>
  </si>
  <si>
    <t xml:space="preserve">        10-Faaliyetlerle İlgili Diğer Olağan Gelir ve Karlar</t>
  </si>
  <si>
    <t xml:space="preserve">   G-DİĞER FAAL. OLAĞAN GİDER VE ZARARLAR(-)</t>
  </si>
  <si>
    <t xml:space="preserve">           1-Komisyon Giderleri  ( - )</t>
  </si>
  <si>
    <t xml:space="preserve">           2-Karşılık Giderleri  ( - )</t>
  </si>
  <si>
    <t xml:space="preserve">           3-Menkul Kıymet Satış Zararları  ( - )</t>
  </si>
  <si>
    <t xml:space="preserve">           4-Kambiyo Zararları  ( - )</t>
  </si>
  <si>
    <t xml:space="preserve">           5-Reeskont Faiz Giderleri  ( - )</t>
  </si>
  <si>
    <t xml:space="preserve">           6-Enflasyon Düzeltmesi Zararları  ( - )</t>
  </si>
  <si>
    <t xml:space="preserve">           7-Diğer olağan Gider ve Zararlar  ( - )</t>
  </si>
  <si>
    <t xml:space="preserve">   H-FİNANSMAN GİDERLERİ  ( - )</t>
  </si>
  <si>
    <t xml:space="preserve">           1-Kısa Vadeli Borçlanma Giderleri  ( - )</t>
  </si>
  <si>
    <t xml:space="preserve">           2-Uzun Vadeli Borçlanma Giderleri  ( - )</t>
  </si>
  <si>
    <t xml:space="preserve">        OLAĞAN KAR VEYA ZARAR</t>
  </si>
  <si>
    <t xml:space="preserve">   I-OLAĞAN DIŞI GELİR VE KARLAR</t>
  </si>
  <si>
    <t xml:space="preserve">           1-Önceki Dönem Gelir ve Karları </t>
  </si>
  <si>
    <t xml:space="preserve">           2-Diğer Olağandışı Gelir ve Karlar</t>
  </si>
  <si>
    <t xml:space="preserve">   J-OLAĞANDIŞI GİDER VE ZARARLAR  ( - )</t>
  </si>
  <si>
    <t xml:space="preserve">           1-Çalışmayan Kısım Gider ve Zararları  ( - )</t>
  </si>
  <si>
    <t xml:space="preserve">           2-Önceki Dönem Gider ve Zararları  ( - )</t>
  </si>
  <si>
    <t xml:space="preserve">           3-Diğer Olağandışı Gider ve Zararlar  ( - )</t>
  </si>
  <si>
    <t xml:space="preserve">         DÖNEM KARI VEYA ZARARI</t>
  </si>
  <si>
    <t xml:space="preserve">   K-DÖNEM KARI VERGİ VE DİĞER YASAL YÜK. KARŞ.(-)</t>
  </si>
  <si>
    <t>Geçici Vergi Matrahı</t>
  </si>
  <si>
    <t>Mahsup Edilecek Geçmiş Yıl Zararları</t>
  </si>
  <si>
    <t>Hesaplanan Geçici Vergi %23 NORMALDE</t>
  </si>
  <si>
    <t>Önceki Dönemlerde Hesaplanan Geçici Vergi</t>
  </si>
  <si>
    <t>Ödenmesi Gereken Geçici Vergi</t>
  </si>
  <si>
    <t>ORAN</t>
  </si>
  <si>
    <t xml:space="preserve">ÜRETİM FAALİYETİNDEN ELDE EDİLEN KAR (KVK/32/8)MADDESİ </t>
  </si>
  <si>
    <t>İHRACAT FAALİYETİNDEN ELDE EDİLEN KAR (KVK/32/7 MADDESİ</t>
  </si>
  <si>
    <t>İNDİRİMLİ KURUMLAR VERGİSİ MATRAH TOPLAMI</t>
  </si>
  <si>
    <t>%22 (1 PUAN)  İNDİRİMLİ VERGİ HESABI</t>
  </si>
  <si>
    <t>DİĞER MATRAH %23 UYGULANCAK (GENEL ORANA TABİ MATRAH)</t>
  </si>
  <si>
    <t>%23  VERGİ HESABI</t>
  </si>
  <si>
    <t>TOPLAM ÖDENMESİ GEREKEN VERGİ</t>
  </si>
  <si>
    <t>Mahsup Edilecek Tevkifat Tutarı</t>
  </si>
  <si>
    <t>Mahsup Edilecek Geçici Vergi ve Tevkifat Tutarı Toplamı</t>
  </si>
  <si>
    <t>Ödenecek Geçici Vergi</t>
  </si>
  <si>
    <t>SAĞLANAN VERGİ AVANTAJI</t>
  </si>
  <si>
    <t xml:space="preserve">%1 İNDİRİMLİ KURUMLAR HESAPLAMA </t>
  </si>
  <si>
    <t>KANUNEN KABUL EDİLMEYEN GİDER KKEG</t>
  </si>
  <si>
    <t xml:space="preserve">Konuya ilişkin detaylar 22.01.2022 tarihli ve 31727 sayılı Resmi Gazetede yayımlanan 7351 sayılı “Bireysel Emeklilik Tasarruf Ve Yatırım Sistemi Kanunu İle Bazı Kanunlarda Ve 375 Sayılı Kanun Hükmünde Kararnamede Değişiklik Yapılmasına Dair Kanun'un 15. Maddesi ile 5520 sayılı Kanunun 32. Maddesine eklenen 7-8 ve 9. fıkralar ile;
</t>
  </si>
  <si>
    <t>İMALATÇI VE İHRACATÇILAR İÇİN  1 PUANLIK VERGİ İNDİRİMLİ OTOMATİK HESAPLAYAN TABLO</t>
  </si>
  <si>
    <t>TAMAMININ SANAYİ SİCİL KAPSAMINDA İMALATTAN YAPILDIĞI VARSAYILDIĞINDA</t>
  </si>
  <si>
    <t>İHRACAT</t>
  </si>
  <si>
    <t>DİĞER GELİRLER</t>
  </si>
  <si>
    <t xml:space="preserve">gelir tablosuna göre TBK manuel doldurulacaktır. </t>
  </si>
  <si>
    <t>DÖNEM NET KARI VEYA ZARARI (TİCARİ BİLANÇO KARI)</t>
  </si>
  <si>
    <r>
      <rPr>
        <sz val="11"/>
        <color rgb="FFFF0000"/>
        <rFont val="Arial"/>
        <family val="2"/>
        <charset val="162"/>
      </rPr>
      <t>İhracat faaliyetlerinde indirimli oran uygulanacak matrah:</t>
    </r>
    <r>
      <rPr>
        <sz val="11"/>
        <rFont val="Arial"/>
        <family val="2"/>
        <charset val="162"/>
      </rPr>
      <t xml:space="preserve"> Matrah x (İhracat faaliyetinden elde edilen kazanç / Ticari Bilanço Karı )</t>
    </r>
  </si>
  <si>
    <r>
      <rPr>
        <sz val="11"/>
        <color rgb="FFFF0000"/>
        <rFont val="Arial"/>
        <family val="2"/>
        <charset val="162"/>
      </rPr>
      <t>Üretim faaliyetlerinde indirimli oran uygulanacak matrah:</t>
    </r>
    <r>
      <rPr>
        <sz val="11"/>
        <rFont val="Arial"/>
        <family val="2"/>
        <charset val="162"/>
      </rPr>
      <t xml:space="preserve"> Matrah x (Üretim faaliyetinden elde edilen kazanç / Ticari Bilanço Karı )</t>
    </r>
  </si>
  <si>
    <t>FORMÜL</t>
  </si>
  <si>
    <t xml:space="preserve"> GELİR TABLOSU</t>
  </si>
  <si>
    <t>01.01.2022 30.09.2022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</si>
</sst>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Red]#,##0.00"/>
    <numFmt numFmtId="165" formatCode="_(* #,##0.00_);_(* \(#,##0.00\);_(* &quot;-&quot;??_);_(@_)"/>
  </numFmts>
  <fonts count="12" x14ac:knownFonts="1">
    <font>
      <sz val="11"/>
      <color theme="1"/>
      <name val="Calibri"/>
      <family val="2"/>
      <charset val="162"/>
      <scheme val="minor"/>
    </font>
    <font>
      <sz val="11"/>
      <color theme="1"/>
      <name val="Calibri"/>
      <family val="2"/>
      <charset val="162"/>
      <scheme val="minor"/>
    </font>
    <font>
      <sz val="9"/>
      <name val="Arial"/>
      <family val="2"/>
      <charset val="162"/>
    </font>
    <font>
      <b/>
      <sz val="9"/>
      <name val="Arial"/>
      <family val="2"/>
      <charset val="162"/>
    </font>
    <font>
      <sz val="8"/>
      <name val="Arial"/>
      <family val="2"/>
      <charset val="162"/>
    </font>
    <font>
      <b/>
      <sz val="11"/>
      <name val="Arial"/>
      <family val="2"/>
      <charset val="162"/>
    </font>
    <font>
      <b/>
      <sz val="12"/>
      <color indexed="13"/>
      <name val="Arial"/>
      <family val="2"/>
      <charset val="162"/>
    </font>
    <font>
      <b/>
      <sz val="12"/>
      <color indexed="9"/>
      <name val="Arial"/>
      <family val="2"/>
      <charset val="162"/>
    </font>
    <font>
      <b/>
      <sz val="12"/>
      <name val="Arial"/>
      <family val="2"/>
      <charset val="162"/>
    </font>
    <font>
      <b/>
      <sz val="12"/>
      <color theme="0"/>
      <name val="Arial"/>
      <family val="2"/>
      <charset val="162"/>
    </font>
    <font>
      <sz val="11"/>
      <name val="Arial"/>
      <family val="2"/>
      <charset val="162"/>
    </font>
    <font>
      <sz val="11"/>
      <color rgb="FFFF0000"/>
      <name val="Arial"/>
      <family val="2"/>
      <charset val="162"/>
    </font>
  </fonts>
  <fills count="10">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3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9">
    <border>
      <left/>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style="hair">
        <color indexed="64"/>
      </bottom>
      <diagonal/>
    </border>
    <border>
      <left/>
      <right/>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2" fillId="0" borderId="17" xfId="0" applyFont="1" applyFill="1" applyBorder="1"/>
    <xf numFmtId="0" fontId="3" fillId="2" borderId="3" xfId="0" applyFont="1" applyFill="1" applyBorder="1" applyAlignment="1">
      <alignment vertical="center"/>
    </xf>
    <xf numFmtId="0" fontId="2" fillId="0" borderId="0" xfId="0" applyFont="1"/>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7" xfId="0" applyFont="1" applyFill="1" applyBorder="1"/>
    <xf numFmtId="164" fontId="3" fillId="0" borderId="17" xfId="1" applyNumberFormat="1" applyFont="1" applyFill="1" applyBorder="1"/>
    <xf numFmtId="164" fontId="3" fillId="0" borderId="5" xfId="1" applyNumberFormat="1" applyFont="1" applyBorder="1"/>
    <xf numFmtId="164" fontId="3" fillId="0" borderId="6" xfId="1" applyNumberFormat="1" applyFont="1" applyBorder="1"/>
    <xf numFmtId="165" fontId="4" fillId="0" borderId="17" xfId="1" applyNumberFormat="1" applyFont="1" applyFill="1" applyBorder="1" applyAlignment="1" applyProtection="1">
      <alignment vertical="center" shrinkToFit="1"/>
      <protection hidden="1"/>
    </xf>
    <xf numFmtId="165" fontId="4" fillId="0" borderId="7" xfId="1" applyNumberFormat="1" applyFont="1" applyFill="1" applyBorder="1" applyAlignment="1" applyProtection="1">
      <alignment vertical="center" shrinkToFit="1"/>
      <protection hidden="1"/>
    </xf>
    <xf numFmtId="165" fontId="4" fillId="0" borderId="8" xfId="1" applyNumberFormat="1" applyFont="1" applyFill="1" applyBorder="1" applyAlignment="1" applyProtection="1">
      <alignment vertical="center" shrinkToFit="1"/>
      <protection hidden="1"/>
    </xf>
    <xf numFmtId="164" fontId="3" fillId="0" borderId="7" xfId="1" applyNumberFormat="1" applyFont="1" applyBorder="1"/>
    <xf numFmtId="164" fontId="3" fillId="0" borderId="8" xfId="1" applyNumberFormat="1" applyFont="1" applyBorder="1"/>
    <xf numFmtId="0" fontId="3" fillId="0" borderId="0" xfId="0" applyFont="1"/>
    <xf numFmtId="164" fontId="2" fillId="0" borderId="17" xfId="1" applyNumberFormat="1" applyFont="1" applyFill="1" applyBorder="1"/>
    <xf numFmtId="164" fontId="2" fillId="0" borderId="9" xfId="1" applyNumberFormat="1" applyFont="1" applyBorder="1"/>
    <xf numFmtId="164" fontId="2" fillId="0" borderId="10" xfId="1" applyNumberFormat="1" applyFont="1" applyBorder="1"/>
    <xf numFmtId="10" fontId="2" fillId="0" borderId="0" xfId="0" applyNumberFormat="1" applyFont="1"/>
    <xf numFmtId="0" fontId="5" fillId="0" borderId="17" xfId="0" applyFont="1" applyFill="1" applyBorder="1" applyProtection="1">
      <protection locked="0"/>
    </xf>
    <xf numFmtId="4" fontId="6" fillId="3" borderId="7" xfId="0" applyNumberFormat="1" applyFont="1" applyFill="1" applyBorder="1" applyProtection="1">
      <protection locked="0"/>
    </xf>
    <xf numFmtId="4" fontId="6" fillId="3" borderId="8" xfId="0" applyNumberFormat="1" applyFont="1" applyFill="1" applyBorder="1" applyProtection="1">
      <protection locked="0"/>
    </xf>
    <xf numFmtId="10" fontId="6" fillId="0" borderId="0" xfId="0" applyNumberFormat="1" applyFont="1" applyProtection="1">
      <protection locked="0"/>
    </xf>
    <xf numFmtId="4" fontId="5" fillId="0" borderId="17" xfId="0" applyNumberFormat="1" applyFont="1" applyFill="1" applyBorder="1" applyProtection="1">
      <protection locked="0"/>
    </xf>
    <xf numFmtId="4" fontId="7" fillId="4" borderId="7" xfId="0" applyNumberFormat="1" applyFont="1" applyFill="1" applyBorder="1" applyProtection="1">
      <protection locked="0"/>
    </xf>
    <xf numFmtId="4" fontId="7" fillId="4" borderId="8" xfId="0" applyNumberFormat="1" applyFont="1" applyFill="1" applyBorder="1" applyProtection="1">
      <protection locked="0"/>
    </xf>
    <xf numFmtId="4" fontId="7" fillId="4" borderId="0" xfId="0" applyNumberFormat="1" applyFont="1" applyFill="1" applyProtection="1">
      <protection locked="0"/>
    </xf>
    <xf numFmtId="4" fontId="6" fillId="3" borderId="12" xfId="0" applyNumberFormat="1" applyFont="1" applyFill="1" applyBorder="1" applyProtection="1">
      <protection locked="0"/>
    </xf>
    <xf numFmtId="4" fontId="6" fillId="3" borderId="13" xfId="0" applyNumberFormat="1" applyFont="1" applyFill="1" applyBorder="1" applyProtection="1">
      <protection locked="0"/>
    </xf>
    <xf numFmtId="4" fontId="6" fillId="3" borderId="15" xfId="0" applyNumberFormat="1" applyFont="1" applyFill="1" applyBorder="1" applyProtection="1">
      <protection locked="0"/>
    </xf>
    <xf numFmtId="4" fontId="6" fillId="3" borderId="16" xfId="0" applyNumberFormat="1" applyFont="1" applyFill="1" applyBorder="1" applyProtection="1">
      <protection locked="0"/>
    </xf>
    <xf numFmtId="4" fontId="6" fillId="3" borderId="11" xfId="0" applyNumberFormat="1" applyFont="1" applyFill="1" applyBorder="1" applyProtection="1">
      <protection locked="0"/>
    </xf>
    <xf numFmtId="4" fontId="6" fillId="3" borderId="14" xfId="0" applyNumberFormat="1" applyFont="1" applyFill="1" applyBorder="1" applyProtection="1">
      <protection locked="0"/>
    </xf>
    <xf numFmtId="4" fontId="8" fillId="0" borderId="17" xfId="0" applyNumberFormat="1" applyFont="1" applyFill="1" applyBorder="1" applyProtection="1">
      <protection locked="0"/>
    </xf>
    <xf numFmtId="10" fontId="2" fillId="0" borderId="17" xfId="0" applyNumberFormat="1" applyFont="1" applyBorder="1"/>
    <xf numFmtId="0" fontId="10" fillId="0" borderId="17" xfId="0" applyFont="1" applyFill="1" applyBorder="1" applyProtection="1">
      <protection locked="0"/>
    </xf>
    <xf numFmtId="0" fontId="5" fillId="0" borderId="17" xfId="0" applyFont="1" applyFill="1" applyBorder="1" applyAlignment="1" applyProtection="1">
      <alignment wrapText="1"/>
      <protection locked="0"/>
    </xf>
    <xf numFmtId="0" fontId="5" fillId="6" borderId="17" xfId="0" applyFont="1" applyFill="1" applyBorder="1" applyAlignment="1" applyProtection="1">
      <alignment wrapText="1"/>
      <protection locked="0"/>
    </xf>
    <xf numFmtId="4" fontId="8" fillId="6" borderId="17" xfId="0" applyNumberFormat="1" applyFont="1" applyFill="1" applyBorder="1" applyProtection="1">
      <protection locked="0"/>
    </xf>
    <xf numFmtId="0" fontId="5" fillId="7" borderId="17" xfId="0" applyFont="1" applyFill="1" applyBorder="1" applyAlignment="1" applyProtection="1">
      <alignment wrapText="1"/>
      <protection locked="0"/>
    </xf>
    <xf numFmtId="4" fontId="8" fillId="7" borderId="17" xfId="0" applyNumberFormat="1" applyFont="1" applyFill="1" applyBorder="1" applyProtection="1">
      <protection locked="0"/>
    </xf>
    <xf numFmtId="10" fontId="2" fillId="6" borderId="17" xfId="2" applyNumberFormat="1" applyFont="1" applyFill="1" applyBorder="1"/>
    <xf numFmtId="10" fontId="2" fillId="7" borderId="17" xfId="2" applyNumberFormat="1" applyFont="1" applyFill="1" applyBorder="1"/>
    <xf numFmtId="10" fontId="3" fillId="0" borderId="0" xfId="0" applyNumberFormat="1" applyFont="1"/>
    <xf numFmtId="0" fontId="2" fillId="6" borderId="17" xfId="0" applyFont="1" applyFill="1" applyBorder="1"/>
    <xf numFmtId="165" fontId="4" fillId="6" borderId="17" xfId="1" applyNumberFormat="1" applyFont="1" applyFill="1" applyBorder="1" applyAlignment="1" applyProtection="1">
      <alignment vertical="center" shrinkToFit="1"/>
      <protection hidden="1"/>
    </xf>
    <xf numFmtId="165" fontId="4" fillId="6" borderId="7" xfId="1" applyNumberFormat="1" applyFont="1" applyFill="1" applyBorder="1" applyAlignment="1" applyProtection="1">
      <alignment vertical="center" shrinkToFit="1"/>
      <protection hidden="1"/>
    </xf>
    <xf numFmtId="165" fontId="4" fillId="6" borderId="8" xfId="1" applyNumberFormat="1" applyFont="1" applyFill="1" applyBorder="1" applyAlignment="1" applyProtection="1">
      <alignment vertical="center" shrinkToFit="1"/>
      <protection hidden="1"/>
    </xf>
    <xf numFmtId="0" fontId="3" fillId="6" borderId="0" xfId="0" applyFont="1" applyFill="1"/>
    <xf numFmtId="0" fontId="2" fillId="7" borderId="17" xfId="0" applyFont="1" applyFill="1" applyBorder="1"/>
    <xf numFmtId="165" fontId="4" fillId="7" borderId="17" xfId="1" applyNumberFormat="1" applyFont="1" applyFill="1" applyBorder="1" applyAlignment="1" applyProtection="1">
      <alignment vertical="center" shrinkToFit="1"/>
      <protection hidden="1"/>
    </xf>
    <xf numFmtId="165" fontId="4" fillId="7" borderId="7" xfId="1" applyNumberFormat="1" applyFont="1" applyFill="1" applyBorder="1" applyAlignment="1" applyProtection="1">
      <alignment vertical="center" shrinkToFit="1"/>
      <protection hidden="1"/>
    </xf>
    <xf numFmtId="165" fontId="4" fillId="7" borderId="8" xfId="1" applyNumberFormat="1" applyFont="1" applyFill="1" applyBorder="1" applyAlignment="1" applyProtection="1">
      <alignment vertical="center" shrinkToFit="1"/>
      <protection hidden="1"/>
    </xf>
    <xf numFmtId="0" fontId="3" fillId="7" borderId="0" xfId="0" applyFont="1" applyFill="1"/>
    <xf numFmtId="0" fontId="2" fillId="8" borderId="17" xfId="0" applyFont="1" applyFill="1" applyBorder="1"/>
    <xf numFmtId="165" fontId="4" fillId="8" borderId="17" xfId="1" applyNumberFormat="1" applyFont="1" applyFill="1" applyBorder="1" applyAlignment="1" applyProtection="1">
      <alignment vertical="center" shrinkToFit="1"/>
      <protection hidden="1"/>
    </xf>
    <xf numFmtId="165" fontId="4" fillId="8" borderId="7" xfId="1" applyNumberFormat="1" applyFont="1" applyFill="1" applyBorder="1" applyAlignment="1" applyProtection="1">
      <alignment vertical="center" shrinkToFit="1"/>
      <protection hidden="1"/>
    </xf>
    <xf numFmtId="165" fontId="4" fillId="8" borderId="8" xfId="1" applyNumberFormat="1" applyFont="1" applyFill="1" applyBorder="1" applyAlignment="1" applyProtection="1">
      <alignment vertical="center" shrinkToFit="1"/>
      <protection hidden="1"/>
    </xf>
    <xf numFmtId="0" fontId="2" fillId="8" borderId="0" xfId="0" applyFont="1" applyFill="1"/>
    <xf numFmtId="4" fontId="8" fillId="9" borderId="17" xfId="0" applyNumberFormat="1" applyFont="1" applyFill="1" applyBorder="1" applyProtection="1">
      <protection locked="0"/>
    </xf>
    <xf numFmtId="4" fontId="7" fillId="9" borderId="2" xfId="0" applyNumberFormat="1" applyFont="1" applyFill="1" applyBorder="1" applyProtection="1">
      <protection locked="0"/>
    </xf>
    <xf numFmtId="4" fontId="7" fillId="9" borderId="3" xfId="0" applyNumberFormat="1" applyFont="1" applyFill="1" applyBorder="1" applyProtection="1">
      <protection locked="0"/>
    </xf>
    <xf numFmtId="0" fontId="2" fillId="9" borderId="0" xfId="0" applyFont="1" applyFill="1"/>
    <xf numFmtId="4" fontId="5" fillId="9" borderId="17" xfId="0" applyNumberFormat="1" applyFont="1" applyFill="1" applyBorder="1" applyAlignment="1" applyProtection="1">
      <alignment horizontal="left" wrapText="1"/>
      <protection locked="0"/>
    </xf>
    <xf numFmtId="0" fontId="9" fillId="5" borderId="17" xfId="0" applyFont="1" applyFill="1" applyBorder="1" applyAlignment="1">
      <alignment horizontal="center" wrapText="1"/>
    </xf>
    <xf numFmtId="0" fontId="9" fillId="5" borderId="17" xfId="0" applyFont="1" applyFill="1" applyBorder="1" applyAlignment="1">
      <alignment horizontal="center" vertical="center" wrapText="1"/>
    </xf>
    <xf numFmtId="0" fontId="9" fillId="5" borderId="17" xfId="0" applyFont="1" applyFill="1" applyBorder="1" applyAlignment="1">
      <alignment horizontal="center" vertical="center" wrapText="1"/>
    </xf>
    <xf numFmtId="4" fontId="9" fillId="5" borderId="18" xfId="0" applyNumberFormat="1" applyFont="1" applyFill="1" applyBorder="1" applyAlignment="1" applyProtection="1">
      <alignment horizontal="center"/>
      <protection locked="0"/>
    </xf>
    <xf numFmtId="0" fontId="10" fillId="0" borderId="17" xfId="0" applyFont="1" applyBorder="1" applyAlignment="1">
      <alignment horizontal="center" wrapText="1"/>
    </xf>
    <xf numFmtId="0" fontId="3" fillId="0" borderId="18" xfId="0" applyFont="1" applyBorder="1" applyAlignment="1">
      <alignment horizontal="center"/>
    </xf>
    <xf numFmtId="0" fontId="0" fillId="0" borderId="0" xfId="0" applyAlignment="1">
      <alignment horizontal="left" wrapText="1"/>
    </xf>
    <xf numFmtId="0" fontId="0" fillId="0" borderId="0" xfId="0" applyAlignment="1">
      <alignment horizontal="left"/>
    </xf>
  </cellXfs>
  <cellStyles count="3">
    <cellStyle name="Normal" xfId="0" builtinId="0"/>
    <cellStyle name="Virgül" xfId="1" builtinId="3"/>
    <cellStyle name="Yüzd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464820</xdr:colOff>
      <xdr:row>32</xdr:row>
      <xdr:rowOff>76714</xdr:rowOff>
    </xdr:to>
    <xdr:pic>
      <xdr:nvPicPr>
        <xdr:cNvPr id="2" name="Resim 1">
          <a:extLst>
            <a:ext uri="{FF2B5EF4-FFF2-40B4-BE49-F238E27FC236}">
              <a16:creationId xmlns:a16="http://schemas.microsoft.com/office/drawing/2014/main" id="{39C095C5-7099-5672-1E97-F559F9CE33C7}"/>
            </a:ext>
          </a:extLst>
        </xdr:cNvPr>
        <xdr:cNvPicPr>
          <a:picLocks noChangeAspect="1"/>
        </xdr:cNvPicPr>
      </xdr:nvPicPr>
      <xdr:blipFill>
        <a:blip xmlns:r="http://schemas.openxmlformats.org/officeDocument/2006/relationships" r:embed="rId1"/>
        <a:stretch>
          <a:fillRect/>
        </a:stretch>
      </xdr:blipFill>
      <xdr:spPr>
        <a:xfrm>
          <a:off x="0" y="0"/>
          <a:ext cx="7170420" cy="5928874"/>
        </a:xfrm>
        <a:prstGeom prst="rect">
          <a:avLst/>
        </a:prstGeom>
      </xdr:spPr>
    </xdr:pic>
    <xdr:clientData/>
  </xdr:twoCellAnchor>
  <xdr:twoCellAnchor editAs="oneCell">
    <xdr:from>
      <xdr:col>0</xdr:col>
      <xdr:colOff>0</xdr:colOff>
      <xdr:row>34</xdr:row>
      <xdr:rowOff>0</xdr:rowOff>
    </xdr:from>
    <xdr:to>
      <xdr:col>12</xdr:col>
      <xdr:colOff>182880</xdr:colOff>
      <xdr:row>64</xdr:row>
      <xdr:rowOff>23337</xdr:rowOff>
    </xdr:to>
    <xdr:pic>
      <xdr:nvPicPr>
        <xdr:cNvPr id="3" name="Resim 2">
          <a:extLst>
            <a:ext uri="{FF2B5EF4-FFF2-40B4-BE49-F238E27FC236}">
              <a16:creationId xmlns:a16="http://schemas.microsoft.com/office/drawing/2014/main" id="{96891BF1-6825-3AB2-AE39-3D6888076346}"/>
            </a:ext>
          </a:extLst>
        </xdr:cNvPr>
        <xdr:cNvPicPr>
          <a:picLocks noChangeAspect="1"/>
        </xdr:cNvPicPr>
      </xdr:nvPicPr>
      <xdr:blipFill>
        <a:blip xmlns:r="http://schemas.openxmlformats.org/officeDocument/2006/relationships" r:embed="rId2"/>
        <a:stretch>
          <a:fillRect/>
        </a:stretch>
      </xdr:blipFill>
      <xdr:spPr>
        <a:xfrm>
          <a:off x="0" y="6217920"/>
          <a:ext cx="7498080" cy="55097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182880</xdr:colOff>
      <xdr:row>44</xdr:row>
      <xdr:rowOff>114300</xdr:rowOff>
    </xdr:to>
    <xdr:pic>
      <xdr:nvPicPr>
        <xdr:cNvPr id="2" name="Resim 1">
          <a:extLst>
            <a:ext uri="{FF2B5EF4-FFF2-40B4-BE49-F238E27FC236}">
              <a16:creationId xmlns:a16="http://schemas.microsoft.com/office/drawing/2014/main" id="{0E8AB15E-2424-961B-3A0F-83F872AD3E04}"/>
            </a:ext>
          </a:extLst>
        </xdr:cNvPr>
        <xdr:cNvPicPr>
          <a:picLocks noChangeAspect="1"/>
        </xdr:cNvPicPr>
      </xdr:nvPicPr>
      <xdr:blipFill>
        <a:blip xmlns:r="http://schemas.openxmlformats.org/officeDocument/2006/relationships" r:embed="rId1"/>
        <a:stretch>
          <a:fillRect/>
        </a:stretch>
      </xdr:blipFill>
      <xdr:spPr>
        <a:xfrm>
          <a:off x="0" y="0"/>
          <a:ext cx="8107680" cy="81610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160020</xdr:rowOff>
    </xdr:from>
    <xdr:to>
      <xdr:col>15</xdr:col>
      <xdr:colOff>411480</xdr:colOff>
      <xdr:row>45</xdr:row>
      <xdr:rowOff>38100</xdr:rowOff>
    </xdr:to>
    <xdr:pic>
      <xdr:nvPicPr>
        <xdr:cNvPr id="2" name="Resim 1">
          <a:extLst>
            <a:ext uri="{FF2B5EF4-FFF2-40B4-BE49-F238E27FC236}">
              <a16:creationId xmlns:a16="http://schemas.microsoft.com/office/drawing/2014/main" id="{4CE7117C-548B-B34C-655B-8CB9A5203388}"/>
            </a:ext>
          </a:extLst>
        </xdr:cNvPr>
        <xdr:cNvPicPr>
          <a:picLocks noChangeAspect="1"/>
        </xdr:cNvPicPr>
      </xdr:nvPicPr>
      <xdr:blipFill>
        <a:blip xmlns:r="http://schemas.openxmlformats.org/officeDocument/2006/relationships" r:embed="rId1"/>
        <a:stretch>
          <a:fillRect/>
        </a:stretch>
      </xdr:blipFill>
      <xdr:spPr>
        <a:xfrm>
          <a:off x="0" y="1158240"/>
          <a:ext cx="9555480" cy="755904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A7C6D-8DF4-4A8F-B41D-1517DC453D63}">
  <dimension ref="A1:M79"/>
  <sheetViews>
    <sheetView tabSelected="1" workbookViewId="0">
      <selection sqref="A1:B1"/>
    </sheetView>
  </sheetViews>
  <sheetFormatPr defaultColWidth="9.109375" defaultRowHeight="11.4" x14ac:dyDescent="0.2"/>
  <cols>
    <col min="1" max="1" width="46.44140625" style="3" customWidth="1"/>
    <col min="2" max="2" width="31.6640625" style="3" customWidth="1"/>
    <col min="3" max="3" width="8.33203125" style="3" hidden="1" customWidth="1"/>
    <col min="4" max="4" width="9.33203125" style="3" hidden="1" customWidth="1"/>
    <col min="5" max="5" width="7.5546875" style="3" hidden="1" customWidth="1"/>
    <col min="6" max="6" width="13.5546875" style="20" customWidth="1"/>
    <col min="7" max="248" width="9.109375" style="3"/>
    <col min="249" max="249" width="55.44140625" style="3" customWidth="1"/>
    <col min="250" max="250" width="31.6640625" style="3" customWidth="1"/>
    <col min="251" max="253" width="0" style="3" hidden="1" customWidth="1"/>
    <col min="254" max="254" width="11.6640625" style="3" customWidth="1"/>
    <col min="255" max="260" width="0" style="3" hidden="1" customWidth="1"/>
    <col min="261" max="261" width="11" style="3" bestFit="1" customWidth="1"/>
    <col min="262" max="504" width="9.109375" style="3"/>
    <col min="505" max="505" width="55.44140625" style="3" customWidth="1"/>
    <col min="506" max="506" width="31.6640625" style="3" customWidth="1"/>
    <col min="507" max="509" width="0" style="3" hidden="1" customWidth="1"/>
    <col min="510" max="510" width="11.6640625" style="3" customWidth="1"/>
    <col min="511" max="516" width="0" style="3" hidden="1" customWidth="1"/>
    <col min="517" max="517" width="11" style="3" bestFit="1" customWidth="1"/>
    <col min="518" max="760" width="9.109375" style="3"/>
    <col min="761" max="761" width="55.44140625" style="3" customWidth="1"/>
    <col min="762" max="762" width="31.6640625" style="3" customWidth="1"/>
    <col min="763" max="765" width="0" style="3" hidden="1" customWidth="1"/>
    <col min="766" max="766" width="11.6640625" style="3" customWidth="1"/>
    <col min="767" max="772" width="0" style="3" hidden="1" customWidth="1"/>
    <col min="773" max="773" width="11" style="3" bestFit="1" customWidth="1"/>
    <col min="774" max="1016" width="9.109375" style="3"/>
    <col min="1017" max="1017" width="55.44140625" style="3" customWidth="1"/>
    <col min="1018" max="1018" width="31.6640625" style="3" customWidth="1"/>
    <col min="1019" max="1021" width="0" style="3" hidden="1" customWidth="1"/>
    <col min="1022" max="1022" width="11.6640625" style="3" customWidth="1"/>
    <col min="1023" max="1028" width="0" style="3" hidden="1" customWidth="1"/>
    <col min="1029" max="1029" width="11" style="3" bestFit="1" customWidth="1"/>
    <col min="1030" max="1272" width="9.109375" style="3"/>
    <col min="1273" max="1273" width="55.44140625" style="3" customWidth="1"/>
    <col min="1274" max="1274" width="31.6640625" style="3" customWidth="1"/>
    <col min="1275" max="1277" width="0" style="3" hidden="1" customWidth="1"/>
    <col min="1278" max="1278" width="11.6640625" style="3" customWidth="1"/>
    <col min="1279" max="1284" width="0" style="3" hidden="1" customWidth="1"/>
    <col min="1285" max="1285" width="11" style="3" bestFit="1" customWidth="1"/>
    <col min="1286" max="1528" width="9.109375" style="3"/>
    <col min="1529" max="1529" width="55.44140625" style="3" customWidth="1"/>
    <col min="1530" max="1530" width="31.6640625" style="3" customWidth="1"/>
    <col min="1531" max="1533" width="0" style="3" hidden="1" customWidth="1"/>
    <col min="1534" max="1534" width="11.6640625" style="3" customWidth="1"/>
    <col min="1535" max="1540" width="0" style="3" hidden="1" customWidth="1"/>
    <col min="1541" max="1541" width="11" style="3" bestFit="1" customWidth="1"/>
    <col min="1542" max="1784" width="9.109375" style="3"/>
    <col min="1785" max="1785" width="55.44140625" style="3" customWidth="1"/>
    <col min="1786" max="1786" width="31.6640625" style="3" customWidth="1"/>
    <col min="1787" max="1789" width="0" style="3" hidden="1" customWidth="1"/>
    <col min="1790" max="1790" width="11.6640625" style="3" customWidth="1"/>
    <col min="1791" max="1796" width="0" style="3" hidden="1" customWidth="1"/>
    <col min="1797" max="1797" width="11" style="3" bestFit="1" customWidth="1"/>
    <col min="1798" max="2040" width="9.109375" style="3"/>
    <col min="2041" max="2041" width="55.44140625" style="3" customWidth="1"/>
    <col min="2042" max="2042" width="31.6640625" style="3" customWidth="1"/>
    <col min="2043" max="2045" width="0" style="3" hidden="1" customWidth="1"/>
    <col min="2046" max="2046" width="11.6640625" style="3" customWidth="1"/>
    <col min="2047" max="2052" width="0" style="3" hidden="1" customWidth="1"/>
    <col min="2053" max="2053" width="11" style="3" bestFit="1" customWidth="1"/>
    <col min="2054" max="2296" width="9.109375" style="3"/>
    <col min="2297" max="2297" width="55.44140625" style="3" customWidth="1"/>
    <col min="2298" max="2298" width="31.6640625" style="3" customWidth="1"/>
    <col min="2299" max="2301" width="0" style="3" hidden="1" customWidth="1"/>
    <col min="2302" max="2302" width="11.6640625" style="3" customWidth="1"/>
    <col min="2303" max="2308" width="0" style="3" hidden="1" customWidth="1"/>
    <col min="2309" max="2309" width="11" style="3" bestFit="1" customWidth="1"/>
    <col min="2310" max="2552" width="9.109375" style="3"/>
    <col min="2553" max="2553" width="55.44140625" style="3" customWidth="1"/>
    <col min="2554" max="2554" width="31.6640625" style="3" customWidth="1"/>
    <col min="2555" max="2557" width="0" style="3" hidden="1" customWidth="1"/>
    <col min="2558" max="2558" width="11.6640625" style="3" customWidth="1"/>
    <col min="2559" max="2564" width="0" style="3" hidden="1" customWidth="1"/>
    <col min="2565" max="2565" width="11" style="3" bestFit="1" customWidth="1"/>
    <col min="2566" max="2808" width="9.109375" style="3"/>
    <col min="2809" max="2809" width="55.44140625" style="3" customWidth="1"/>
    <col min="2810" max="2810" width="31.6640625" style="3" customWidth="1"/>
    <col min="2811" max="2813" width="0" style="3" hidden="1" customWidth="1"/>
    <col min="2814" max="2814" width="11.6640625" style="3" customWidth="1"/>
    <col min="2815" max="2820" width="0" style="3" hidden="1" customWidth="1"/>
    <col min="2821" max="2821" width="11" style="3" bestFit="1" customWidth="1"/>
    <col min="2822" max="3064" width="9.109375" style="3"/>
    <col min="3065" max="3065" width="55.44140625" style="3" customWidth="1"/>
    <col min="3066" max="3066" width="31.6640625" style="3" customWidth="1"/>
    <col min="3067" max="3069" width="0" style="3" hidden="1" customWidth="1"/>
    <col min="3070" max="3070" width="11.6640625" style="3" customWidth="1"/>
    <col min="3071" max="3076" width="0" style="3" hidden="1" customWidth="1"/>
    <col min="3077" max="3077" width="11" style="3" bestFit="1" customWidth="1"/>
    <col min="3078" max="3320" width="9.109375" style="3"/>
    <col min="3321" max="3321" width="55.44140625" style="3" customWidth="1"/>
    <col min="3322" max="3322" width="31.6640625" style="3" customWidth="1"/>
    <col min="3323" max="3325" width="0" style="3" hidden="1" customWidth="1"/>
    <col min="3326" max="3326" width="11.6640625" style="3" customWidth="1"/>
    <col min="3327" max="3332" width="0" style="3" hidden="1" customWidth="1"/>
    <col min="3333" max="3333" width="11" style="3" bestFit="1" customWidth="1"/>
    <col min="3334" max="3576" width="9.109375" style="3"/>
    <col min="3577" max="3577" width="55.44140625" style="3" customWidth="1"/>
    <col min="3578" max="3578" width="31.6640625" style="3" customWidth="1"/>
    <col min="3579" max="3581" width="0" style="3" hidden="1" customWidth="1"/>
    <col min="3582" max="3582" width="11.6640625" style="3" customWidth="1"/>
    <col min="3583" max="3588" width="0" style="3" hidden="1" customWidth="1"/>
    <col min="3589" max="3589" width="11" style="3" bestFit="1" customWidth="1"/>
    <col min="3590" max="3832" width="9.109375" style="3"/>
    <col min="3833" max="3833" width="55.44140625" style="3" customWidth="1"/>
    <col min="3834" max="3834" width="31.6640625" style="3" customWidth="1"/>
    <col min="3835" max="3837" width="0" style="3" hidden="1" customWidth="1"/>
    <col min="3838" max="3838" width="11.6640625" style="3" customWidth="1"/>
    <col min="3839" max="3844" width="0" style="3" hidden="1" customWidth="1"/>
    <col min="3845" max="3845" width="11" style="3" bestFit="1" customWidth="1"/>
    <col min="3846" max="4088" width="9.109375" style="3"/>
    <col min="4089" max="4089" width="55.44140625" style="3" customWidth="1"/>
    <col min="4090" max="4090" width="31.6640625" style="3" customWidth="1"/>
    <col min="4091" max="4093" width="0" style="3" hidden="1" customWidth="1"/>
    <col min="4094" max="4094" width="11.6640625" style="3" customWidth="1"/>
    <col min="4095" max="4100" width="0" style="3" hidden="1" customWidth="1"/>
    <col min="4101" max="4101" width="11" style="3" bestFit="1" customWidth="1"/>
    <col min="4102" max="4344" width="9.109375" style="3"/>
    <col min="4345" max="4345" width="55.44140625" style="3" customWidth="1"/>
    <col min="4346" max="4346" width="31.6640625" style="3" customWidth="1"/>
    <col min="4347" max="4349" width="0" style="3" hidden="1" customWidth="1"/>
    <col min="4350" max="4350" width="11.6640625" style="3" customWidth="1"/>
    <col min="4351" max="4356" width="0" style="3" hidden="1" customWidth="1"/>
    <col min="4357" max="4357" width="11" style="3" bestFit="1" customWidth="1"/>
    <col min="4358" max="4600" width="9.109375" style="3"/>
    <col min="4601" max="4601" width="55.44140625" style="3" customWidth="1"/>
    <col min="4602" max="4602" width="31.6640625" style="3" customWidth="1"/>
    <col min="4603" max="4605" width="0" style="3" hidden="1" customWidth="1"/>
    <col min="4606" max="4606" width="11.6640625" style="3" customWidth="1"/>
    <col min="4607" max="4612" width="0" style="3" hidden="1" customWidth="1"/>
    <col min="4613" max="4613" width="11" style="3" bestFit="1" customWidth="1"/>
    <col min="4614" max="4856" width="9.109375" style="3"/>
    <col min="4857" max="4857" width="55.44140625" style="3" customWidth="1"/>
    <col min="4858" max="4858" width="31.6640625" style="3" customWidth="1"/>
    <col min="4859" max="4861" width="0" style="3" hidden="1" customWidth="1"/>
    <col min="4862" max="4862" width="11.6640625" style="3" customWidth="1"/>
    <col min="4863" max="4868" width="0" style="3" hidden="1" customWidth="1"/>
    <col min="4869" max="4869" width="11" style="3" bestFit="1" customWidth="1"/>
    <col min="4870" max="5112" width="9.109375" style="3"/>
    <col min="5113" max="5113" width="55.44140625" style="3" customWidth="1"/>
    <col min="5114" max="5114" width="31.6640625" style="3" customWidth="1"/>
    <col min="5115" max="5117" width="0" style="3" hidden="1" customWidth="1"/>
    <col min="5118" max="5118" width="11.6640625" style="3" customWidth="1"/>
    <col min="5119" max="5124" width="0" style="3" hidden="1" customWidth="1"/>
    <col min="5125" max="5125" width="11" style="3" bestFit="1" customWidth="1"/>
    <col min="5126" max="5368" width="9.109375" style="3"/>
    <col min="5369" max="5369" width="55.44140625" style="3" customWidth="1"/>
    <col min="5370" max="5370" width="31.6640625" style="3" customWidth="1"/>
    <col min="5371" max="5373" width="0" style="3" hidden="1" customWidth="1"/>
    <col min="5374" max="5374" width="11.6640625" style="3" customWidth="1"/>
    <col min="5375" max="5380" width="0" style="3" hidden="1" customWidth="1"/>
    <col min="5381" max="5381" width="11" style="3" bestFit="1" customWidth="1"/>
    <col min="5382" max="5624" width="9.109375" style="3"/>
    <col min="5625" max="5625" width="55.44140625" style="3" customWidth="1"/>
    <col min="5626" max="5626" width="31.6640625" style="3" customWidth="1"/>
    <col min="5627" max="5629" width="0" style="3" hidden="1" customWidth="1"/>
    <col min="5630" max="5630" width="11.6640625" style="3" customWidth="1"/>
    <col min="5631" max="5636" width="0" style="3" hidden="1" customWidth="1"/>
    <col min="5637" max="5637" width="11" style="3" bestFit="1" customWidth="1"/>
    <col min="5638" max="5880" width="9.109375" style="3"/>
    <col min="5881" max="5881" width="55.44140625" style="3" customWidth="1"/>
    <col min="5882" max="5882" width="31.6640625" style="3" customWidth="1"/>
    <col min="5883" max="5885" width="0" style="3" hidden="1" customWidth="1"/>
    <col min="5886" max="5886" width="11.6640625" style="3" customWidth="1"/>
    <col min="5887" max="5892" width="0" style="3" hidden="1" customWidth="1"/>
    <col min="5893" max="5893" width="11" style="3" bestFit="1" customWidth="1"/>
    <col min="5894" max="6136" width="9.109375" style="3"/>
    <col min="6137" max="6137" width="55.44140625" style="3" customWidth="1"/>
    <col min="6138" max="6138" width="31.6640625" style="3" customWidth="1"/>
    <col min="6139" max="6141" width="0" style="3" hidden="1" customWidth="1"/>
    <col min="6142" max="6142" width="11.6640625" style="3" customWidth="1"/>
    <col min="6143" max="6148" width="0" style="3" hidden="1" customWidth="1"/>
    <col min="6149" max="6149" width="11" style="3" bestFit="1" customWidth="1"/>
    <col min="6150" max="6392" width="9.109375" style="3"/>
    <col min="6393" max="6393" width="55.44140625" style="3" customWidth="1"/>
    <col min="6394" max="6394" width="31.6640625" style="3" customWidth="1"/>
    <col min="6395" max="6397" width="0" style="3" hidden="1" customWidth="1"/>
    <col min="6398" max="6398" width="11.6640625" style="3" customWidth="1"/>
    <col min="6399" max="6404" width="0" style="3" hidden="1" customWidth="1"/>
    <col min="6405" max="6405" width="11" style="3" bestFit="1" customWidth="1"/>
    <col min="6406" max="6648" width="9.109375" style="3"/>
    <col min="6649" max="6649" width="55.44140625" style="3" customWidth="1"/>
    <col min="6650" max="6650" width="31.6640625" style="3" customWidth="1"/>
    <col min="6651" max="6653" width="0" style="3" hidden="1" customWidth="1"/>
    <col min="6654" max="6654" width="11.6640625" style="3" customWidth="1"/>
    <col min="6655" max="6660" width="0" style="3" hidden="1" customWidth="1"/>
    <col min="6661" max="6661" width="11" style="3" bestFit="1" customWidth="1"/>
    <col min="6662" max="6904" width="9.109375" style="3"/>
    <col min="6905" max="6905" width="55.44140625" style="3" customWidth="1"/>
    <col min="6906" max="6906" width="31.6640625" style="3" customWidth="1"/>
    <col min="6907" max="6909" width="0" style="3" hidden="1" customWidth="1"/>
    <col min="6910" max="6910" width="11.6640625" style="3" customWidth="1"/>
    <col min="6911" max="6916" width="0" style="3" hidden="1" customWidth="1"/>
    <col min="6917" max="6917" width="11" style="3" bestFit="1" customWidth="1"/>
    <col min="6918" max="7160" width="9.109375" style="3"/>
    <col min="7161" max="7161" width="55.44140625" style="3" customWidth="1"/>
    <col min="7162" max="7162" width="31.6640625" style="3" customWidth="1"/>
    <col min="7163" max="7165" width="0" style="3" hidden="1" customWidth="1"/>
    <col min="7166" max="7166" width="11.6640625" style="3" customWidth="1"/>
    <col min="7167" max="7172" width="0" style="3" hidden="1" customWidth="1"/>
    <col min="7173" max="7173" width="11" style="3" bestFit="1" customWidth="1"/>
    <col min="7174" max="7416" width="9.109375" style="3"/>
    <col min="7417" max="7417" width="55.44140625" style="3" customWidth="1"/>
    <col min="7418" max="7418" width="31.6640625" style="3" customWidth="1"/>
    <col min="7419" max="7421" width="0" style="3" hidden="1" customWidth="1"/>
    <col min="7422" max="7422" width="11.6640625" style="3" customWidth="1"/>
    <col min="7423" max="7428" width="0" style="3" hidden="1" customWidth="1"/>
    <col min="7429" max="7429" width="11" style="3" bestFit="1" customWidth="1"/>
    <col min="7430" max="7672" width="9.109375" style="3"/>
    <col min="7673" max="7673" width="55.44140625" style="3" customWidth="1"/>
    <col min="7674" max="7674" width="31.6640625" style="3" customWidth="1"/>
    <col min="7675" max="7677" width="0" style="3" hidden="1" customWidth="1"/>
    <col min="7678" max="7678" width="11.6640625" style="3" customWidth="1"/>
    <col min="7679" max="7684" width="0" style="3" hidden="1" customWidth="1"/>
    <col min="7685" max="7685" width="11" style="3" bestFit="1" customWidth="1"/>
    <col min="7686" max="7928" width="9.109375" style="3"/>
    <col min="7929" max="7929" width="55.44140625" style="3" customWidth="1"/>
    <col min="7930" max="7930" width="31.6640625" style="3" customWidth="1"/>
    <col min="7931" max="7933" width="0" style="3" hidden="1" customWidth="1"/>
    <col min="7934" max="7934" width="11.6640625" style="3" customWidth="1"/>
    <col min="7935" max="7940" width="0" style="3" hidden="1" customWidth="1"/>
    <col min="7941" max="7941" width="11" style="3" bestFit="1" customWidth="1"/>
    <col min="7942" max="8184" width="9.109375" style="3"/>
    <col min="8185" max="8185" width="55.44140625" style="3" customWidth="1"/>
    <col min="8186" max="8186" width="31.6640625" style="3" customWidth="1"/>
    <col min="8187" max="8189" width="0" style="3" hidden="1" customWidth="1"/>
    <col min="8190" max="8190" width="11.6640625" style="3" customWidth="1"/>
    <col min="8191" max="8196" width="0" style="3" hidden="1" customWidth="1"/>
    <col min="8197" max="8197" width="11" style="3" bestFit="1" customWidth="1"/>
    <col min="8198" max="8440" width="9.109375" style="3"/>
    <col min="8441" max="8441" width="55.44140625" style="3" customWidth="1"/>
    <col min="8442" max="8442" width="31.6640625" style="3" customWidth="1"/>
    <col min="8443" max="8445" width="0" style="3" hidden="1" customWidth="1"/>
    <col min="8446" max="8446" width="11.6640625" style="3" customWidth="1"/>
    <col min="8447" max="8452" width="0" style="3" hidden="1" customWidth="1"/>
    <col min="8453" max="8453" width="11" style="3" bestFit="1" customWidth="1"/>
    <col min="8454" max="8696" width="9.109375" style="3"/>
    <col min="8697" max="8697" width="55.44140625" style="3" customWidth="1"/>
    <col min="8698" max="8698" width="31.6640625" style="3" customWidth="1"/>
    <col min="8699" max="8701" width="0" style="3" hidden="1" customWidth="1"/>
    <col min="8702" max="8702" width="11.6640625" style="3" customWidth="1"/>
    <col min="8703" max="8708" width="0" style="3" hidden="1" customWidth="1"/>
    <col min="8709" max="8709" width="11" style="3" bestFit="1" customWidth="1"/>
    <col min="8710" max="8952" width="9.109375" style="3"/>
    <col min="8953" max="8953" width="55.44140625" style="3" customWidth="1"/>
    <col min="8954" max="8954" width="31.6640625" style="3" customWidth="1"/>
    <col min="8955" max="8957" width="0" style="3" hidden="1" customWidth="1"/>
    <col min="8958" max="8958" width="11.6640625" style="3" customWidth="1"/>
    <col min="8959" max="8964" width="0" style="3" hidden="1" customWidth="1"/>
    <col min="8965" max="8965" width="11" style="3" bestFit="1" customWidth="1"/>
    <col min="8966" max="9208" width="9.109375" style="3"/>
    <col min="9209" max="9209" width="55.44140625" style="3" customWidth="1"/>
    <col min="9210" max="9210" width="31.6640625" style="3" customWidth="1"/>
    <col min="9211" max="9213" width="0" style="3" hidden="1" customWidth="1"/>
    <col min="9214" max="9214" width="11.6640625" style="3" customWidth="1"/>
    <col min="9215" max="9220" width="0" style="3" hidden="1" customWidth="1"/>
    <col min="9221" max="9221" width="11" style="3" bestFit="1" customWidth="1"/>
    <col min="9222" max="9464" width="9.109375" style="3"/>
    <col min="9465" max="9465" width="55.44140625" style="3" customWidth="1"/>
    <col min="9466" max="9466" width="31.6640625" style="3" customWidth="1"/>
    <col min="9467" max="9469" width="0" style="3" hidden="1" customWidth="1"/>
    <col min="9470" max="9470" width="11.6640625" style="3" customWidth="1"/>
    <col min="9471" max="9476" width="0" style="3" hidden="1" customWidth="1"/>
    <col min="9477" max="9477" width="11" style="3" bestFit="1" customWidth="1"/>
    <col min="9478" max="9720" width="9.109375" style="3"/>
    <col min="9721" max="9721" width="55.44140625" style="3" customWidth="1"/>
    <col min="9722" max="9722" width="31.6640625" style="3" customWidth="1"/>
    <col min="9723" max="9725" width="0" style="3" hidden="1" customWidth="1"/>
    <col min="9726" max="9726" width="11.6640625" style="3" customWidth="1"/>
    <col min="9727" max="9732" width="0" style="3" hidden="1" customWidth="1"/>
    <col min="9733" max="9733" width="11" style="3" bestFit="1" customWidth="1"/>
    <col min="9734" max="9976" width="9.109375" style="3"/>
    <col min="9977" max="9977" width="55.44140625" style="3" customWidth="1"/>
    <col min="9978" max="9978" width="31.6640625" style="3" customWidth="1"/>
    <col min="9979" max="9981" width="0" style="3" hidden="1" customWidth="1"/>
    <col min="9982" max="9982" width="11.6640625" style="3" customWidth="1"/>
    <col min="9983" max="9988" width="0" style="3" hidden="1" customWidth="1"/>
    <col min="9989" max="9989" width="11" style="3" bestFit="1" customWidth="1"/>
    <col min="9990" max="10232" width="9.109375" style="3"/>
    <col min="10233" max="10233" width="55.44140625" style="3" customWidth="1"/>
    <col min="10234" max="10234" width="31.6640625" style="3" customWidth="1"/>
    <col min="10235" max="10237" width="0" style="3" hidden="1" customWidth="1"/>
    <col min="10238" max="10238" width="11.6640625" style="3" customWidth="1"/>
    <col min="10239" max="10244" width="0" style="3" hidden="1" customWidth="1"/>
    <col min="10245" max="10245" width="11" style="3" bestFit="1" customWidth="1"/>
    <col min="10246" max="10488" width="9.109375" style="3"/>
    <col min="10489" max="10489" width="55.44140625" style="3" customWidth="1"/>
    <col min="10490" max="10490" width="31.6640625" style="3" customWidth="1"/>
    <col min="10491" max="10493" width="0" style="3" hidden="1" customWidth="1"/>
    <col min="10494" max="10494" width="11.6640625" style="3" customWidth="1"/>
    <col min="10495" max="10500" width="0" style="3" hidden="1" customWidth="1"/>
    <col min="10501" max="10501" width="11" style="3" bestFit="1" customWidth="1"/>
    <col min="10502" max="10744" width="9.109375" style="3"/>
    <col min="10745" max="10745" width="55.44140625" style="3" customWidth="1"/>
    <col min="10746" max="10746" width="31.6640625" style="3" customWidth="1"/>
    <col min="10747" max="10749" width="0" style="3" hidden="1" customWidth="1"/>
    <col min="10750" max="10750" width="11.6640625" style="3" customWidth="1"/>
    <col min="10751" max="10756" width="0" style="3" hidden="1" customWidth="1"/>
    <col min="10757" max="10757" width="11" style="3" bestFit="1" customWidth="1"/>
    <col min="10758" max="11000" width="9.109375" style="3"/>
    <col min="11001" max="11001" width="55.44140625" style="3" customWidth="1"/>
    <col min="11002" max="11002" width="31.6640625" style="3" customWidth="1"/>
    <col min="11003" max="11005" width="0" style="3" hidden="1" customWidth="1"/>
    <col min="11006" max="11006" width="11.6640625" style="3" customWidth="1"/>
    <col min="11007" max="11012" width="0" style="3" hidden="1" customWidth="1"/>
    <col min="11013" max="11013" width="11" style="3" bestFit="1" customWidth="1"/>
    <col min="11014" max="11256" width="9.109375" style="3"/>
    <col min="11257" max="11257" width="55.44140625" style="3" customWidth="1"/>
    <col min="11258" max="11258" width="31.6640625" style="3" customWidth="1"/>
    <col min="11259" max="11261" width="0" style="3" hidden="1" customWidth="1"/>
    <col min="11262" max="11262" width="11.6640625" style="3" customWidth="1"/>
    <col min="11263" max="11268" width="0" style="3" hidden="1" customWidth="1"/>
    <col min="11269" max="11269" width="11" style="3" bestFit="1" customWidth="1"/>
    <col min="11270" max="11512" width="9.109375" style="3"/>
    <col min="11513" max="11513" width="55.44140625" style="3" customWidth="1"/>
    <col min="11514" max="11514" width="31.6640625" style="3" customWidth="1"/>
    <col min="11515" max="11517" width="0" style="3" hidden="1" customWidth="1"/>
    <col min="11518" max="11518" width="11.6640625" style="3" customWidth="1"/>
    <col min="11519" max="11524" width="0" style="3" hidden="1" customWidth="1"/>
    <col min="11525" max="11525" width="11" style="3" bestFit="1" customWidth="1"/>
    <col min="11526" max="11768" width="9.109375" style="3"/>
    <col min="11769" max="11769" width="55.44140625" style="3" customWidth="1"/>
    <col min="11770" max="11770" width="31.6640625" style="3" customWidth="1"/>
    <col min="11771" max="11773" width="0" style="3" hidden="1" customWidth="1"/>
    <col min="11774" max="11774" width="11.6640625" style="3" customWidth="1"/>
    <col min="11775" max="11780" width="0" style="3" hidden="1" customWidth="1"/>
    <col min="11781" max="11781" width="11" style="3" bestFit="1" customWidth="1"/>
    <col min="11782" max="12024" width="9.109375" style="3"/>
    <col min="12025" max="12025" width="55.44140625" style="3" customWidth="1"/>
    <col min="12026" max="12026" width="31.6640625" style="3" customWidth="1"/>
    <col min="12027" max="12029" width="0" style="3" hidden="1" customWidth="1"/>
    <col min="12030" max="12030" width="11.6640625" style="3" customWidth="1"/>
    <col min="12031" max="12036" width="0" style="3" hidden="1" customWidth="1"/>
    <col min="12037" max="12037" width="11" style="3" bestFit="1" customWidth="1"/>
    <col min="12038" max="12280" width="9.109375" style="3"/>
    <col min="12281" max="12281" width="55.44140625" style="3" customWidth="1"/>
    <col min="12282" max="12282" width="31.6640625" style="3" customWidth="1"/>
    <col min="12283" max="12285" width="0" style="3" hidden="1" customWidth="1"/>
    <col min="12286" max="12286" width="11.6640625" style="3" customWidth="1"/>
    <col min="12287" max="12292" width="0" style="3" hidden="1" customWidth="1"/>
    <col min="12293" max="12293" width="11" style="3" bestFit="1" customWidth="1"/>
    <col min="12294" max="12536" width="9.109375" style="3"/>
    <col min="12537" max="12537" width="55.44140625" style="3" customWidth="1"/>
    <col min="12538" max="12538" width="31.6640625" style="3" customWidth="1"/>
    <col min="12539" max="12541" width="0" style="3" hidden="1" customWidth="1"/>
    <col min="12542" max="12542" width="11.6640625" style="3" customWidth="1"/>
    <col min="12543" max="12548" width="0" style="3" hidden="1" customWidth="1"/>
    <col min="12549" max="12549" width="11" style="3" bestFit="1" customWidth="1"/>
    <col min="12550" max="12792" width="9.109375" style="3"/>
    <col min="12793" max="12793" width="55.44140625" style="3" customWidth="1"/>
    <col min="12794" max="12794" width="31.6640625" style="3" customWidth="1"/>
    <col min="12795" max="12797" width="0" style="3" hidden="1" customWidth="1"/>
    <col min="12798" max="12798" width="11.6640625" style="3" customWidth="1"/>
    <col min="12799" max="12804" width="0" style="3" hidden="1" customWidth="1"/>
    <col min="12805" max="12805" width="11" style="3" bestFit="1" customWidth="1"/>
    <col min="12806" max="13048" width="9.109375" style="3"/>
    <col min="13049" max="13049" width="55.44140625" style="3" customWidth="1"/>
    <col min="13050" max="13050" width="31.6640625" style="3" customWidth="1"/>
    <col min="13051" max="13053" width="0" style="3" hidden="1" customWidth="1"/>
    <col min="13054" max="13054" width="11.6640625" style="3" customWidth="1"/>
    <col min="13055" max="13060" width="0" style="3" hidden="1" customWidth="1"/>
    <col min="13061" max="13061" width="11" style="3" bestFit="1" customWidth="1"/>
    <col min="13062" max="13304" width="9.109375" style="3"/>
    <col min="13305" max="13305" width="55.44140625" style="3" customWidth="1"/>
    <col min="13306" max="13306" width="31.6640625" style="3" customWidth="1"/>
    <col min="13307" max="13309" width="0" style="3" hidden="1" customWidth="1"/>
    <col min="13310" max="13310" width="11.6640625" style="3" customWidth="1"/>
    <col min="13311" max="13316" width="0" style="3" hidden="1" customWidth="1"/>
    <col min="13317" max="13317" width="11" style="3" bestFit="1" customWidth="1"/>
    <col min="13318" max="13560" width="9.109375" style="3"/>
    <col min="13561" max="13561" width="55.44140625" style="3" customWidth="1"/>
    <col min="13562" max="13562" width="31.6640625" style="3" customWidth="1"/>
    <col min="13563" max="13565" width="0" style="3" hidden="1" customWidth="1"/>
    <col min="13566" max="13566" width="11.6640625" style="3" customWidth="1"/>
    <col min="13567" max="13572" width="0" style="3" hidden="1" customWidth="1"/>
    <col min="13573" max="13573" width="11" style="3" bestFit="1" customWidth="1"/>
    <col min="13574" max="13816" width="9.109375" style="3"/>
    <col min="13817" max="13817" width="55.44140625" style="3" customWidth="1"/>
    <col min="13818" max="13818" width="31.6640625" style="3" customWidth="1"/>
    <col min="13819" max="13821" width="0" style="3" hidden="1" customWidth="1"/>
    <col min="13822" max="13822" width="11.6640625" style="3" customWidth="1"/>
    <col min="13823" max="13828" width="0" style="3" hidden="1" customWidth="1"/>
    <col min="13829" max="13829" width="11" style="3" bestFit="1" customWidth="1"/>
    <col min="13830" max="14072" width="9.109375" style="3"/>
    <col min="14073" max="14073" width="55.44140625" style="3" customWidth="1"/>
    <col min="14074" max="14074" width="31.6640625" style="3" customWidth="1"/>
    <col min="14075" max="14077" width="0" style="3" hidden="1" customWidth="1"/>
    <col min="14078" max="14078" width="11.6640625" style="3" customWidth="1"/>
    <col min="14079" max="14084" width="0" style="3" hidden="1" customWidth="1"/>
    <col min="14085" max="14085" width="11" style="3" bestFit="1" customWidth="1"/>
    <col min="14086" max="14328" width="9.109375" style="3"/>
    <col min="14329" max="14329" width="55.44140625" style="3" customWidth="1"/>
    <col min="14330" max="14330" width="31.6640625" style="3" customWidth="1"/>
    <col min="14331" max="14333" width="0" style="3" hidden="1" customWidth="1"/>
    <col min="14334" max="14334" width="11.6640625" style="3" customWidth="1"/>
    <col min="14335" max="14340" width="0" style="3" hidden="1" customWidth="1"/>
    <col min="14341" max="14341" width="11" style="3" bestFit="1" customWidth="1"/>
    <col min="14342" max="14584" width="9.109375" style="3"/>
    <col min="14585" max="14585" width="55.44140625" style="3" customWidth="1"/>
    <col min="14586" max="14586" width="31.6640625" style="3" customWidth="1"/>
    <col min="14587" max="14589" width="0" style="3" hidden="1" customWidth="1"/>
    <col min="14590" max="14590" width="11.6640625" style="3" customWidth="1"/>
    <col min="14591" max="14596" width="0" style="3" hidden="1" customWidth="1"/>
    <col min="14597" max="14597" width="11" style="3" bestFit="1" customWidth="1"/>
    <col min="14598" max="14840" width="9.109375" style="3"/>
    <col min="14841" max="14841" width="55.44140625" style="3" customWidth="1"/>
    <col min="14842" max="14842" width="31.6640625" style="3" customWidth="1"/>
    <col min="14843" max="14845" width="0" style="3" hidden="1" customWidth="1"/>
    <col min="14846" max="14846" width="11.6640625" style="3" customWidth="1"/>
    <col min="14847" max="14852" width="0" style="3" hidden="1" customWidth="1"/>
    <col min="14853" max="14853" width="11" style="3" bestFit="1" customWidth="1"/>
    <col min="14854" max="15096" width="9.109375" style="3"/>
    <col min="15097" max="15097" width="55.44140625" style="3" customWidth="1"/>
    <col min="15098" max="15098" width="31.6640625" style="3" customWidth="1"/>
    <col min="15099" max="15101" width="0" style="3" hidden="1" customWidth="1"/>
    <col min="15102" max="15102" width="11.6640625" style="3" customWidth="1"/>
    <col min="15103" max="15108" width="0" style="3" hidden="1" customWidth="1"/>
    <col min="15109" max="15109" width="11" style="3" bestFit="1" customWidth="1"/>
    <col min="15110" max="15352" width="9.109375" style="3"/>
    <col min="15353" max="15353" width="55.44140625" style="3" customWidth="1"/>
    <col min="15354" max="15354" width="31.6640625" style="3" customWidth="1"/>
    <col min="15355" max="15357" width="0" style="3" hidden="1" customWidth="1"/>
    <col min="15358" max="15358" width="11.6640625" style="3" customWidth="1"/>
    <col min="15359" max="15364" width="0" style="3" hidden="1" customWidth="1"/>
    <col min="15365" max="15365" width="11" style="3" bestFit="1" customWidth="1"/>
    <col min="15366" max="15608" width="9.109375" style="3"/>
    <col min="15609" max="15609" width="55.44140625" style="3" customWidth="1"/>
    <col min="15610" max="15610" width="31.6640625" style="3" customWidth="1"/>
    <col min="15611" max="15613" width="0" style="3" hidden="1" customWidth="1"/>
    <col min="15614" max="15614" width="11.6640625" style="3" customWidth="1"/>
    <col min="15615" max="15620" width="0" style="3" hidden="1" customWidth="1"/>
    <col min="15621" max="15621" width="11" style="3" bestFit="1" customWidth="1"/>
    <col min="15622" max="15864" width="9.109375" style="3"/>
    <col min="15865" max="15865" width="55.44140625" style="3" customWidth="1"/>
    <col min="15866" max="15866" width="31.6640625" style="3" customWidth="1"/>
    <col min="15867" max="15869" width="0" style="3" hidden="1" customWidth="1"/>
    <col min="15870" max="15870" width="11.6640625" style="3" customWidth="1"/>
    <col min="15871" max="15876" width="0" style="3" hidden="1" customWidth="1"/>
    <col min="15877" max="15877" width="11" style="3" bestFit="1" customWidth="1"/>
    <col min="15878" max="16120" width="9.109375" style="3"/>
    <col min="16121" max="16121" width="55.44140625" style="3" customWidth="1"/>
    <col min="16122" max="16122" width="31.6640625" style="3" customWidth="1"/>
    <col min="16123" max="16125" width="0" style="3" hidden="1" customWidth="1"/>
    <col min="16126" max="16126" width="11.6640625" style="3" customWidth="1"/>
    <col min="16127" max="16132" width="0" style="3" hidden="1" customWidth="1"/>
    <col min="16133" max="16133" width="11" style="3" bestFit="1" customWidth="1"/>
    <col min="16134" max="16384" width="9.109375" style="3"/>
  </cols>
  <sheetData>
    <row r="1" spans="1:6" ht="38.4" customHeight="1" thickTop="1" thickBot="1" x14ac:dyDescent="0.25">
      <c r="A1" s="68" t="s">
        <v>75</v>
      </c>
      <c r="B1" s="68"/>
      <c r="C1" s="2"/>
      <c r="D1" s="2"/>
      <c r="E1" s="2"/>
      <c r="F1" s="3"/>
    </row>
    <row r="2" spans="1:6" ht="49.2" thickTop="1" thickBot="1" x14ac:dyDescent="0.35">
      <c r="A2" s="66" t="s">
        <v>84</v>
      </c>
      <c r="B2" s="67" t="s">
        <v>85</v>
      </c>
      <c r="C2" s="4" t="s">
        <v>0</v>
      </c>
      <c r="D2" s="5" t="s">
        <v>1</v>
      </c>
      <c r="E2" s="6" t="s">
        <v>2</v>
      </c>
      <c r="F2" s="3"/>
    </row>
    <row r="3" spans="1:6" ht="12.6" thickTop="1" x14ac:dyDescent="0.25">
      <c r="A3" s="7" t="s">
        <v>3</v>
      </c>
      <c r="B3" s="8">
        <f>SUM(B4:B6)</f>
        <v>1500000</v>
      </c>
      <c r="C3" s="9">
        <f>SUM(C4:C6)</f>
        <v>0</v>
      </c>
      <c r="D3" s="9">
        <f>SUM(D4:D6)</f>
        <v>0</v>
      </c>
      <c r="E3" s="10">
        <f>SUM(E4:E6)</f>
        <v>0</v>
      </c>
      <c r="F3" s="3"/>
    </row>
    <row r="4" spans="1:6" ht="12" x14ac:dyDescent="0.25">
      <c r="A4" s="46" t="s">
        <v>4</v>
      </c>
      <c r="B4" s="47">
        <v>500000</v>
      </c>
      <c r="C4" s="48">
        <v>0</v>
      </c>
      <c r="D4" s="48">
        <v>0</v>
      </c>
      <c r="E4" s="49">
        <v>0</v>
      </c>
      <c r="F4" s="50" t="s">
        <v>76</v>
      </c>
    </row>
    <row r="5" spans="1:6" ht="12" x14ac:dyDescent="0.25">
      <c r="A5" s="51" t="s">
        <v>5</v>
      </c>
      <c r="B5" s="52">
        <v>750000</v>
      </c>
      <c r="C5" s="53">
        <v>0</v>
      </c>
      <c r="D5" s="53">
        <v>0</v>
      </c>
      <c r="E5" s="54">
        <v>0</v>
      </c>
      <c r="F5" s="55" t="s">
        <v>77</v>
      </c>
    </row>
    <row r="6" spans="1:6" ht="12" thickBot="1" x14ac:dyDescent="0.25">
      <c r="A6" s="56" t="s">
        <v>6</v>
      </c>
      <c r="B6" s="57">
        <v>250000</v>
      </c>
      <c r="C6" s="58">
        <v>0</v>
      </c>
      <c r="D6" s="58">
        <v>0</v>
      </c>
      <c r="E6" s="59">
        <v>0</v>
      </c>
      <c r="F6" s="60" t="s">
        <v>78</v>
      </c>
    </row>
    <row r="7" spans="1:6" ht="12" hidden="1" customHeight="1" x14ac:dyDescent="0.25">
      <c r="A7" s="7" t="s">
        <v>7</v>
      </c>
      <c r="B7" s="8">
        <f>SUM(B8:B10)</f>
        <v>0</v>
      </c>
      <c r="C7" s="14">
        <f>SUM(C8:C10)</f>
        <v>0</v>
      </c>
      <c r="D7" s="14">
        <f>SUM(D8:D10)</f>
        <v>0</v>
      </c>
      <c r="E7" s="15">
        <f>SUM(E8:E10)</f>
        <v>0</v>
      </c>
      <c r="F7" s="3"/>
    </row>
    <row r="8" spans="1:6" ht="11.4" hidden="1" customHeight="1" x14ac:dyDescent="0.2">
      <c r="A8" s="1" t="s">
        <v>8</v>
      </c>
      <c r="B8" s="11">
        <v>0</v>
      </c>
      <c r="C8" s="12">
        <v>0</v>
      </c>
      <c r="D8" s="12">
        <v>0</v>
      </c>
      <c r="E8" s="13">
        <v>0</v>
      </c>
      <c r="F8" s="3"/>
    </row>
    <row r="9" spans="1:6" ht="11.4" hidden="1" customHeight="1" x14ac:dyDescent="0.2">
      <c r="A9" s="1" t="s">
        <v>9</v>
      </c>
      <c r="B9" s="11">
        <v>0</v>
      </c>
      <c r="C9" s="12">
        <v>0</v>
      </c>
      <c r="D9" s="12">
        <v>0</v>
      </c>
      <c r="E9" s="13">
        <v>0</v>
      </c>
      <c r="F9" s="3"/>
    </row>
    <row r="10" spans="1:6" ht="11.4" hidden="1" customHeight="1" x14ac:dyDescent="0.2">
      <c r="A10" s="1" t="s">
        <v>10</v>
      </c>
      <c r="B10" s="11">
        <v>0</v>
      </c>
      <c r="C10" s="12">
        <v>0</v>
      </c>
      <c r="D10" s="12">
        <v>0</v>
      </c>
      <c r="E10" s="13">
        <v>0</v>
      </c>
      <c r="F10" s="3"/>
    </row>
    <row r="11" spans="1:6" ht="12" hidden="1" customHeight="1" x14ac:dyDescent="0.25">
      <c r="A11" s="7" t="s">
        <v>11</v>
      </c>
      <c r="B11" s="8">
        <f>B3-B7</f>
        <v>1500000</v>
      </c>
      <c r="C11" s="14">
        <f>C3-C7</f>
        <v>0</v>
      </c>
      <c r="D11" s="14">
        <f>D3-D7</f>
        <v>0</v>
      </c>
      <c r="E11" s="15">
        <f>E3-E7</f>
        <v>0</v>
      </c>
      <c r="F11" s="3"/>
    </row>
    <row r="12" spans="1:6" ht="12" hidden="1" customHeight="1" x14ac:dyDescent="0.25">
      <c r="A12" s="7" t="s">
        <v>12</v>
      </c>
      <c r="B12" s="8">
        <f>SUM(B13:B16)</f>
        <v>0</v>
      </c>
      <c r="C12" s="14">
        <f>SUM(C13:C16)</f>
        <v>0</v>
      </c>
      <c r="D12" s="14">
        <f>SUM(D13:D16)</f>
        <v>0</v>
      </c>
      <c r="E12" s="15">
        <f>SUM(E13:E16)</f>
        <v>0</v>
      </c>
      <c r="F12" s="3"/>
    </row>
    <row r="13" spans="1:6" ht="11.4" hidden="1" customHeight="1" x14ac:dyDescent="0.2">
      <c r="A13" s="1" t="s">
        <v>13</v>
      </c>
      <c r="B13" s="11">
        <v>0</v>
      </c>
      <c r="C13" s="12">
        <v>0</v>
      </c>
      <c r="D13" s="12">
        <v>0</v>
      </c>
      <c r="E13" s="13">
        <v>0</v>
      </c>
      <c r="F13" s="3"/>
    </row>
    <row r="14" spans="1:6" ht="11.4" hidden="1" customHeight="1" x14ac:dyDescent="0.2">
      <c r="A14" s="1" t="s">
        <v>14</v>
      </c>
      <c r="B14" s="11"/>
      <c r="C14" s="12">
        <v>0</v>
      </c>
      <c r="D14" s="12">
        <v>0</v>
      </c>
      <c r="E14" s="13">
        <v>0</v>
      </c>
      <c r="F14" s="3"/>
    </row>
    <row r="15" spans="1:6" ht="11.4" hidden="1" customHeight="1" x14ac:dyDescent="0.2">
      <c r="A15" s="1" t="s">
        <v>15</v>
      </c>
      <c r="B15" s="11">
        <v>0</v>
      </c>
      <c r="C15" s="12">
        <v>0</v>
      </c>
      <c r="D15" s="12">
        <v>0</v>
      </c>
      <c r="E15" s="13">
        <v>0</v>
      </c>
      <c r="F15" s="3"/>
    </row>
    <row r="16" spans="1:6" ht="11.4" hidden="1" customHeight="1" x14ac:dyDescent="0.2">
      <c r="A16" s="1" t="s">
        <v>16</v>
      </c>
      <c r="B16" s="11">
        <v>0</v>
      </c>
      <c r="C16" s="12">
        <v>0</v>
      </c>
      <c r="D16" s="12">
        <v>0</v>
      </c>
      <c r="E16" s="13">
        <v>0</v>
      </c>
      <c r="F16" s="3"/>
    </row>
    <row r="17" spans="1:6" ht="15.6" hidden="1" customHeight="1" x14ac:dyDescent="0.3">
      <c r="A17" s="21" t="s">
        <v>17</v>
      </c>
      <c r="B17" s="35">
        <f>(B3-B7)-B12</f>
        <v>1500000</v>
      </c>
      <c r="C17" s="22">
        <f>(C3-C7)-C12</f>
        <v>0</v>
      </c>
      <c r="D17" s="22">
        <f>(D3-D7)-D12</f>
        <v>0</v>
      </c>
      <c r="E17" s="23">
        <f>(E3-E7)-E12</f>
        <v>0</v>
      </c>
      <c r="F17" s="3"/>
    </row>
    <row r="18" spans="1:6" ht="12" hidden="1" customHeight="1" x14ac:dyDescent="0.25">
      <c r="A18" s="7" t="s">
        <v>18</v>
      </c>
      <c r="B18" s="8">
        <f>SUM(B19:B21)</f>
        <v>0</v>
      </c>
      <c r="C18" s="14">
        <f>SUM(C19:C21)</f>
        <v>0</v>
      </c>
      <c r="D18" s="14">
        <f>SUM(D19:D21)</f>
        <v>0</v>
      </c>
      <c r="E18" s="15">
        <f>SUM(E19:E21)</f>
        <v>0</v>
      </c>
      <c r="F18" s="3"/>
    </row>
    <row r="19" spans="1:6" ht="11.4" hidden="1" customHeight="1" x14ac:dyDescent="0.2">
      <c r="A19" s="1" t="s">
        <v>19</v>
      </c>
      <c r="B19" s="11">
        <v>0</v>
      </c>
      <c r="C19" s="12">
        <v>0</v>
      </c>
      <c r="D19" s="12">
        <v>0</v>
      </c>
      <c r="E19" s="13">
        <v>0</v>
      </c>
      <c r="F19" s="3"/>
    </row>
    <row r="20" spans="1:6" ht="11.4" hidden="1" customHeight="1" x14ac:dyDescent="0.2">
      <c r="A20" s="1" t="s">
        <v>20</v>
      </c>
      <c r="B20" s="11">
        <v>0</v>
      </c>
      <c r="C20" s="12">
        <v>0</v>
      </c>
      <c r="D20" s="12">
        <v>0</v>
      </c>
      <c r="E20" s="13">
        <v>0</v>
      </c>
      <c r="F20" s="3"/>
    </row>
    <row r="21" spans="1:6" ht="11.4" hidden="1" customHeight="1" x14ac:dyDescent="0.2">
      <c r="A21" s="1" t="s">
        <v>21</v>
      </c>
      <c r="B21" s="11">
        <v>0</v>
      </c>
      <c r="C21" s="12">
        <v>0</v>
      </c>
      <c r="D21" s="12">
        <v>0</v>
      </c>
      <c r="E21" s="13">
        <v>0</v>
      </c>
      <c r="F21" s="3"/>
    </row>
    <row r="22" spans="1:6" ht="15.6" hidden="1" customHeight="1" x14ac:dyDescent="0.3">
      <c r="A22" s="21" t="s">
        <v>22</v>
      </c>
      <c r="B22" s="35">
        <f>SUM(B17,-B18)</f>
        <v>1500000</v>
      </c>
      <c r="C22" s="22">
        <f>SUM(C17,-C18)</f>
        <v>0</v>
      </c>
      <c r="D22" s="22">
        <f>SUM(D17,-D18)</f>
        <v>0</v>
      </c>
      <c r="E22" s="23">
        <f>SUM(E17,-E18)</f>
        <v>0</v>
      </c>
      <c r="F22" s="3"/>
    </row>
    <row r="23" spans="1:6" ht="12" hidden="1" customHeight="1" x14ac:dyDescent="0.25">
      <c r="A23" s="7" t="s">
        <v>23</v>
      </c>
      <c r="B23" s="8">
        <f>SUM(B24:B33)</f>
        <v>0</v>
      </c>
      <c r="C23" s="14">
        <f>SUM(C24:C33)</f>
        <v>0</v>
      </c>
      <c r="D23" s="14">
        <f>SUM(D24:D33)</f>
        <v>0</v>
      </c>
      <c r="E23" s="15">
        <f>SUM(E24:E33)</f>
        <v>0</v>
      </c>
      <c r="F23" s="3"/>
    </row>
    <row r="24" spans="1:6" ht="11.4" hidden="1" customHeight="1" x14ac:dyDescent="0.2">
      <c r="A24" s="1" t="s">
        <v>24</v>
      </c>
      <c r="B24" s="11">
        <v>0</v>
      </c>
      <c r="C24" s="12">
        <v>0</v>
      </c>
      <c r="D24" s="12">
        <v>0</v>
      </c>
      <c r="E24" s="13">
        <v>0</v>
      </c>
      <c r="F24" s="3"/>
    </row>
    <row r="25" spans="1:6" ht="11.4" hidden="1" customHeight="1" x14ac:dyDescent="0.2">
      <c r="A25" s="1" t="s">
        <v>25</v>
      </c>
      <c r="B25" s="11">
        <v>0</v>
      </c>
      <c r="C25" s="12">
        <v>0</v>
      </c>
      <c r="D25" s="12">
        <v>0</v>
      </c>
      <c r="E25" s="13">
        <v>0</v>
      </c>
      <c r="F25" s="3"/>
    </row>
    <row r="26" spans="1:6" ht="11.4" hidden="1" customHeight="1" x14ac:dyDescent="0.2">
      <c r="A26" s="1" t="s">
        <v>26</v>
      </c>
      <c r="B26" s="11">
        <v>0</v>
      </c>
      <c r="C26" s="12">
        <v>0</v>
      </c>
      <c r="D26" s="12">
        <v>0</v>
      </c>
      <c r="E26" s="13">
        <v>0</v>
      </c>
      <c r="F26" s="3"/>
    </row>
    <row r="27" spans="1:6" ht="11.4" hidden="1" customHeight="1" x14ac:dyDescent="0.2">
      <c r="A27" s="1" t="s">
        <v>27</v>
      </c>
      <c r="B27" s="11">
        <v>0</v>
      </c>
      <c r="C27" s="12">
        <v>0</v>
      </c>
      <c r="D27" s="12">
        <v>0</v>
      </c>
      <c r="E27" s="13">
        <v>0</v>
      </c>
      <c r="F27" s="3"/>
    </row>
    <row r="28" spans="1:6" ht="11.4" hidden="1" customHeight="1" x14ac:dyDescent="0.2">
      <c r="A28" s="1" t="s">
        <v>28</v>
      </c>
      <c r="B28" s="11">
        <v>0</v>
      </c>
      <c r="C28" s="12">
        <v>0</v>
      </c>
      <c r="D28" s="12">
        <v>0</v>
      </c>
      <c r="E28" s="13">
        <v>0</v>
      </c>
      <c r="F28" s="3"/>
    </row>
    <row r="29" spans="1:6" ht="11.4" hidden="1" customHeight="1" x14ac:dyDescent="0.2">
      <c r="A29" s="1" t="s">
        <v>29</v>
      </c>
      <c r="B29" s="11">
        <v>0</v>
      </c>
      <c r="C29" s="12">
        <v>0</v>
      </c>
      <c r="D29" s="12">
        <v>0</v>
      </c>
      <c r="E29" s="13">
        <v>0</v>
      </c>
      <c r="F29" s="3"/>
    </row>
    <row r="30" spans="1:6" ht="11.4" hidden="1" customHeight="1" x14ac:dyDescent="0.2">
      <c r="A30" s="1" t="s">
        <v>30</v>
      </c>
      <c r="B30" s="11">
        <v>0</v>
      </c>
      <c r="C30" s="12">
        <v>0</v>
      </c>
      <c r="D30" s="12">
        <v>0</v>
      </c>
      <c r="E30" s="13">
        <v>0</v>
      </c>
      <c r="F30" s="3"/>
    </row>
    <row r="31" spans="1:6" ht="11.4" hidden="1" customHeight="1" x14ac:dyDescent="0.2">
      <c r="A31" s="1" t="s">
        <v>31</v>
      </c>
      <c r="B31" s="11">
        <v>0</v>
      </c>
      <c r="C31" s="12">
        <v>0</v>
      </c>
      <c r="D31" s="12">
        <v>0</v>
      </c>
      <c r="E31" s="13">
        <v>0</v>
      </c>
      <c r="F31" s="3"/>
    </row>
    <row r="32" spans="1:6" ht="11.4" hidden="1" customHeight="1" x14ac:dyDescent="0.2">
      <c r="A32" s="1" t="s">
        <v>32</v>
      </c>
      <c r="B32" s="11">
        <v>0</v>
      </c>
      <c r="C32" s="12">
        <v>0</v>
      </c>
      <c r="D32" s="12">
        <v>0</v>
      </c>
      <c r="E32" s="13">
        <v>0</v>
      </c>
      <c r="F32" s="3"/>
    </row>
    <row r="33" spans="1:9" ht="11.4" hidden="1" customHeight="1" x14ac:dyDescent="0.2">
      <c r="A33" s="1" t="s">
        <v>33</v>
      </c>
      <c r="B33" s="11">
        <v>0</v>
      </c>
      <c r="C33" s="12">
        <v>0</v>
      </c>
      <c r="D33" s="12">
        <v>0</v>
      </c>
      <c r="E33" s="13"/>
      <c r="F33" s="3"/>
    </row>
    <row r="34" spans="1:9" ht="12" hidden="1" customHeight="1" x14ac:dyDescent="0.25">
      <c r="A34" s="7" t="s">
        <v>34</v>
      </c>
      <c r="B34" s="8">
        <f>SUM(B35:B41)</f>
        <v>0</v>
      </c>
      <c r="C34" s="14">
        <f>SUM(C35:C41)</f>
        <v>0</v>
      </c>
      <c r="D34" s="14">
        <f>SUM(D35:D41)</f>
        <v>0</v>
      </c>
      <c r="E34" s="15">
        <f>SUM(E35:E41)</f>
        <v>0</v>
      </c>
      <c r="F34" s="3"/>
    </row>
    <row r="35" spans="1:9" ht="11.4" hidden="1" customHeight="1" x14ac:dyDescent="0.2">
      <c r="A35" s="1" t="s">
        <v>35</v>
      </c>
      <c r="B35" s="11">
        <v>0</v>
      </c>
      <c r="C35" s="12">
        <v>0</v>
      </c>
      <c r="D35" s="12">
        <v>0</v>
      </c>
      <c r="E35" s="13">
        <v>0</v>
      </c>
      <c r="F35" s="3"/>
    </row>
    <row r="36" spans="1:9" ht="11.4" hidden="1" customHeight="1" x14ac:dyDescent="0.2">
      <c r="A36" s="1" t="s">
        <v>36</v>
      </c>
      <c r="B36" s="11">
        <v>0</v>
      </c>
      <c r="C36" s="12">
        <v>0</v>
      </c>
      <c r="D36" s="12">
        <v>0</v>
      </c>
      <c r="E36" s="13">
        <v>0</v>
      </c>
      <c r="F36" s="3"/>
    </row>
    <row r="37" spans="1:9" ht="11.4" hidden="1" customHeight="1" x14ac:dyDescent="0.2">
      <c r="A37" s="1" t="s">
        <v>37</v>
      </c>
      <c r="B37" s="11">
        <v>0</v>
      </c>
      <c r="C37" s="12">
        <v>0</v>
      </c>
      <c r="D37" s="12">
        <v>0</v>
      </c>
      <c r="E37" s="13">
        <v>0</v>
      </c>
      <c r="F37" s="3"/>
    </row>
    <row r="38" spans="1:9" ht="11.4" hidden="1" customHeight="1" x14ac:dyDescent="0.2">
      <c r="A38" s="1" t="s">
        <v>38</v>
      </c>
      <c r="B38" s="11">
        <v>0</v>
      </c>
      <c r="C38" s="12">
        <v>0</v>
      </c>
      <c r="D38" s="12">
        <v>0</v>
      </c>
      <c r="E38" s="13">
        <v>0</v>
      </c>
      <c r="F38" s="3"/>
    </row>
    <row r="39" spans="1:9" ht="11.4" hidden="1" customHeight="1" x14ac:dyDescent="0.2">
      <c r="A39" s="1" t="s">
        <v>39</v>
      </c>
      <c r="B39" s="11">
        <v>0</v>
      </c>
      <c r="C39" s="12">
        <v>0</v>
      </c>
      <c r="D39" s="12">
        <v>0</v>
      </c>
      <c r="E39" s="13">
        <v>0</v>
      </c>
      <c r="F39" s="3"/>
    </row>
    <row r="40" spans="1:9" ht="11.4" hidden="1" customHeight="1" x14ac:dyDescent="0.2">
      <c r="A40" s="1" t="s">
        <v>40</v>
      </c>
      <c r="B40" s="11">
        <v>0</v>
      </c>
      <c r="C40" s="12">
        <v>0</v>
      </c>
      <c r="D40" s="12">
        <v>0</v>
      </c>
      <c r="E40" s="13">
        <v>0</v>
      </c>
      <c r="F40" s="3"/>
    </row>
    <row r="41" spans="1:9" ht="11.4" hidden="1" customHeight="1" x14ac:dyDescent="0.2">
      <c r="A41" s="1" t="s">
        <v>41</v>
      </c>
      <c r="B41" s="11">
        <v>0</v>
      </c>
      <c r="C41" s="12">
        <v>0</v>
      </c>
      <c r="D41" s="12">
        <v>0</v>
      </c>
      <c r="E41" s="13">
        <v>0</v>
      </c>
      <c r="F41" s="3"/>
    </row>
    <row r="42" spans="1:9" s="16" customFormat="1" ht="12" hidden="1" customHeight="1" x14ac:dyDescent="0.25">
      <c r="A42" s="7" t="s">
        <v>42</v>
      </c>
      <c r="B42" s="8">
        <f>SUM(B43:B44)</f>
        <v>0</v>
      </c>
      <c r="C42" s="14">
        <f>SUM(C43:C44)</f>
        <v>0</v>
      </c>
      <c r="D42" s="14">
        <f>SUM(D43:D44)</f>
        <v>0</v>
      </c>
      <c r="E42" s="15">
        <f>SUM(E43:E44)</f>
        <v>0</v>
      </c>
      <c r="F42" s="3"/>
      <c r="G42" s="3"/>
      <c r="H42" s="3"/>
      <c r="I42" s="3"/>
    </row>
    <row r="43" spans="1:9" ht="11.4" hidden="1" customHeight="1" x14ac:dyDescent="0.2">
      <c r="A43" s="1" t="s">
        <v>43</v>
      </c>
      <c r="B43" s="11">
        <v>0</v>
      </c>
      <c r="C43" s="12">
        <v>0</v>
      </c>
      <c r="D43" s="12">
        <v>0</v>
      </c>
      <c r="E43" s="13">
        <v>0</v>
      </c>
      <c r="F43" s="3"/>
    </row>
    <row r="44" spans="1:9" ht="11.4" hidden="1" customHeight="1" x14ac:dyDescent="0.2">
      <c r="A44" s="1" t="s">
        <v>44</v>
      </c>
      <c r="B44" s="11">
        <v>0</v>
      </c>
      <c r="C44" s="12">
        <v>0</v>
      </c>
      <c r="D44" s="12">
        <v>0</v>
      </c>
      <c r="E44" s="13">
        <v>0</v>
      </c>
      <c r="F44" s="3"/>
    </row>
    <row r="45" spans="1:9" ht="15.6" hidden="1" customHeight="1" x14ac:dyDescent="0.3">
      <c r="A45" s="25" t="s">
        <v>45</v>
      </c>
      <c r="B45" s="35">
        <f>(((((B3-B7)-B12)-B18)+B23)-B34)-B42</f>
        <v>1500000</v>
      </c>
      <c r="C45" s="22">
        <f>(((((C3-C7)-C12)-C18)+C23)-C34)-C42</f>
        <v>0</v>
      </c>
      <c r="D45" s="22">
        <f>(((((D3-D7)-D12)-D18)+D23)-D34)-D42</f>
        <v>0</v>
      </c>
      <c r="E45" s="23">
        <f>(((((E3-E7)-E12)-E18)+E23)-E34)-E42</f>
        <v>0</v>
      </c>
      <c r="F45" s="3"/>
    </row>
    <row r="46" spans="1:9" ht="12" hidden="1" customHeight="1" x14ac:dyDescent="0.25">
      <c r="A46" s="7" t="s">
        <v>46</v>
      </c>
      <c r="B46" s="8">
        <f>B47+B48</f>
        <v>0</v>
      </c>
      <c r="C46" s="14">
        <f>C47+C48</f>
        <v>0</v>
      </c>
      <c r="D46" s="14">
        <f>D47+D48</f>
        <v>0</v>
      </c>
      <c r="E46" s="15">
        <f>E47+E48</f>
        <v>0</v>
      </c>
      <c r="F46" s="3"/>
    </row>
    <row r="47" spans="1:9" ht="11.4" hidden="1" customHeight="1" x14ac:dyDescent="0.2">
      <c r="A47" s="1" t="s">
        <v>47</v>
      </c>
      <c r="B47" s="11">
        <v>0</v>
      </c>
      <c r="C47" s="12">
        <v>0</v>
      </c>
      <c r="D47" s="12">
        <v>0</v>
      </c>
      <c r="E47" s="13">
        <v>0</v>
      </c>
      <c r="F47" s="3"/>
    </row>
    <row r="48" spans="1:9" ht="11.4" hidden="1" customHeight="1" x14ac:dyDescent="0.2">
      <c r="A48" s="1" t="s">
        <v>48</v>
      </c>
      <c r="B48" s="11">
        <v>0</v>
      </c>
      <c r="C48" s="12">
        <v>0</v>
      </c>
      <c r="D48" s="12">
        <v>0</v>
      </c>
      <c r="E48" s="13">
        <v>0</v>
      </c>
      <c r="F48" s="3"/>
    </row>
    <row r="49" spans="1:13" ht="12" hidden="1" customHeight="1" x14ac:dyDescent="0.25">
      <c r="A49" s="7" t="s">
        <v>49</v>
      </c>
      <c r="B49" s="8">
        <f>SUM(B50:B52)</f>
        <v>0</v>
      </c>
      <c r="C49" s="14">
        <f>SUM(C50:C52)</f>
        <v>0</v>
      </c>
      <c r="D49" s="14">
        <f>SUM(D50:D52)</f>
        <v>0</v>
      </c>
      <c r="E49" s="15">
        <f>SUM(E50:E52)</f>
        <v>0</v>
      </c>
      <c r="F49" s="3"/>
    </row>
    <row r="50" spans="1:13" ht="11.4" hidden="1" customHeight="1" x14ac:dyDescent="0.2">
      <c r="A50" s="1" t="s">
        <v>50</v>
      </c>
      <c r="B50" s="11">
        <v>0</v>
      </c>
      <c r="C50" s="12">
        <v>0</v>
      </c>
      <c r="D50" s="12">
        <v>0</v>
      </c>
      <c r="E50" s="13">
        <v>0</v>
      </c>
      <c r="F50" s="3"/>
    </row>
    <row r="51" spans="1:13" ht="11.4" hidden="1" customHeight="1" x14ac:dyDescent="0.2">
      <c r="A51" s="1" t="s">
        <v>51</v>
      </c>
      <c r="B51" s="11">
        <v>0</v>
      </c>
      <c r="C51" s="12">
        <v>0</v>
      </c>
      <c r="D51" s="12">
        <v>0</v>
      </c>
      <c r="E51" s="13">
        <v>0</v>
      </c>
      <c r="F51" s="3"/>
    </row>
    <row r="52" spans="1:13" ht="11.4" hidden="1" customHeight="1" x14ac:dyDescent="0.2">
      <c r="A52" s="1" t="s">
        <v>52</v>
      </c>
      <c r="B52" s="11">
        <v>0</v>
      </c>
      <c r="C52" s="12">
        <v>0</v>
      </c>
      <c r="D52" s="12">
        <v>0</v>
      </c>
      <c r="E52" s="13">
        <v>0</v>
      </c>
      <c r="F52" s="3"/>
    </row>
    <row r="53" spans="1:13" ht="15.6" hidden="1" customHeight="1" x14ac:dyDescent="0.3">
      <c r="A53" s="25" t="s">
        <v>53</v>
      </c>
      <c r="B53" s="35">
        <f>(((((((B3-B7)-B12)-B18)+B23)-B34)-B42)+B46)-B49</f>
        <v>1500000</v>
      </c>
      <c r="C53" s="26">
        <f>(((((((C3-C7)-C12)-C18)+C23)-C34)-C42)+C46)-C49</f>
        <v>0</v>
      </c>
      <c r="D53" s="26">
        <f>(((((((D3-D7)-D12)-D18)+D23)-D34)-D42)+D46)-D49</f>
        <v>0</v>
      </c>
      <c r="E53" s="27">
        <f>(((((((E3-E7)-E12)-E18)+E23)-E34)-E42)+E46)-E49</f>
        <v>0</v>
      </c>
      <c r="F53" s="3"/>
    </row>
    <row r="54" spans="1:13" ht="12.6" hidden="1" customHeight="1" thickBot="1" x14ac:dyDescent="0.3">
      <c r="A54" s="7" t="s">
        <v>54</v>
      </c>
      <c r="B54" s="17">
        <v>0</v>
      </c>
      <c r="C54" s="18"/>
      <c r="D54" s="18"/>
      <c r="E54" s="19"/>
      <c r="F54" s="3"/>
    </row>
    <row r="55" spans="1:13" ht="29.4" thickTop="1" thickBot="1" x14ac:dyDescent="0.35">
      <c r="A55" s="65" t="s">
        <v>80</v>
      </c>
      <c r="B55" s="61">
        <v>1000000</v>
      </c>
      <c r="C55" s="62">
        <f>((((((((C3-C7)-C12)-C18)+C23)-C34)-C42)+C46)-C49)-C54</f>
        <v>0</v>
      </c>
      <c r="D55" s="62">
        <f>((((((((D3-D7)-D12)-D18)+D23)-D34)-D42)+D46)-D49)-D54</f>
        <v>0</v>
      </c>
      <c r="E55" s="63">
        <f>((((((((E3-E7)-E12)-E18)+E23)-E34)-E42)+E46)-E49)-E54</f>
        <v>0</v>
      </c>
      <c r="F55" s="64" t="s">
        <v>79</v>
      </c>
    </row>
    <row r="56" spans="1:13" ht="16.2" thickTop="1" x14ac:dyDescent="0.3">
      <c r="A56" s="69" t="s">
        <v>72</v>
      </c>
      <c r="B56" s="69"/>
      <c r="C56" s="28"/>
      <c r="D56" s="28"/>
      <c r="E56" s="28"/>
      <c r="F56" s="3"/>
    </row>
    <row r="57" spans="1:13" ht="15.6" x14ac:dyDescent="0.3">
      <c r="A57" s="37" t="s">
        <v>73</v>
      </c>
      <c r="B57" s="35">
        <v>50000</v>
      </c>
      <c r="C57" s="33">
        <v>0</v>
      </c>
      <c r="D57" s="29">
        <v>0</v>
      </c>
      <c r="E57" s="30">
        <v>0</v>
      </c>
      <c r="F57" s="3"/>
    </row>
    <row r="58" spans="1:13" ht="15.6" x14ac:dyDescent="0.3">
      <c r="A58" s="37" t="s">
        <v>55</v>
      </c>
      <c r="B58" s="35">
        <f>+B55+B57</f>
        <v>1050000</v>
      </c>
      <c r="C58" s="34">
        <f>+C55+C57</f>
        <v>0</v>
      </c>
      <c r="D58" s="31">
        <f>+D55+D57</f>
        <v>0</v>
      </c>
      <c r="E58" s="32">
        <f>+E55+E57</f>
        <v>0</v>
      </c>
      <c r="F58" s="3"/>
    </row>
    <row r="59" spans="1:13" ht="15.6" x14ac:dyDescent="0.3">
      <c r="A59" s="37" t="s">
        <v>56</v>
      </c>
      <c r="B59" s="35">
        <v>0</v>
      </c>
      <c r="C59" s="34">
        <v>0</v>
      </c>
      <c r="D59" s="31">
        <v>0</v>
      </c>
      <c r="E59" s="32">
        <v>0</v>
      </c>
      <c r="F59" s="3"/>
    </row>
    <row r="60" spans="1:13" ht="15.6" x14ac:dyDescent="0.3">
      <c r="A60" s="37" t="s">
        <v>55</v>
      </c>
      <c r="B60" s="35">
        <f>+B58-B59</f>
        <v>1050000</v>
      </c>
      <c r="C60" s="34">
        <f>+C58-C59</f>
        <v>0</v>
      </c>
      <c r="D60" s="31">
        <f>+D58-D59</f>
        <v>0</v>
      </c>
      <c r="E60" s="32">
        <f>+E58-E59</f>
        <v>0</v>
      </c>
      <c r="F60" s="3"/>
    </row>
    <row r="61" spans="1:13" ht="15.6" x14ac:dyDescent="0.3">
      <c r="A61" s="37" t="s">
        <v>57</v>
      </c>
      <c r="B61" s="35">
        <f>B60*0.23</f>
        <v>241500</v>
      </c>
      <c r="C61" s="34">
        <f>+C60*20%</f>
        <v>0</v>
      </c>
      <c r="D61" s="31">
        <f>+D60*20%</f>
        <v>0</v>
      </c>
      <c r="E61" s="32">
        <f>+E60*20%</f>
        <v>0</v>
      </c>
      <c r="F61" s="3"/>
    </row>
    <row r="62" spans="1:13" ht="15.6" x14ac:dyDescent="0.3">
      <c r="A62" s="37" t="s">
        <v>58</v>
      </c>
      <c r="B62" s="35">
        <v>0</v>
      </c>
      <c r="C62" s="34">
        <f>+B61</f>
        <v>241500</v>
      </c>
      <c r="D62" s="31">
        <f>+C61</f>
        <v>0</v>
      </c>
      <c r="E62" s="32">
        <f>+D61</f>
        <v>0</v>
      </c>
      <c r="F62" s="3"/>
    </row>
    <row r="63" spans="1:13" ht="15.6" x14ac:dyDescent="0.3">
      <c r="A63" s="37" t="s">
        <v>59</v>
      </c>
      <c r="B63" s="35">
        <f>+B61-B62</f>
        <v>241500</v>
      </c>
      <c r="C63" s="34">
        <f>+C61-C62</f>
        <v>-241500</v>
      </c>
      <c r="D63" s="31">
        <f>+D61-D62</f>
        <v>0</v>
      </c>
      <c r="E63" s="32">
        <f>+E61-E62</f>
        <v>0</v>
      </c>
      <c r="F63" s="3"/>
    </row>
    <row r="64" spans="1:13" ht="12" x14ac:dyDescent="0.25">
      <c r="A64" s="1"/>
      <c r="B64" s="1"/>
      <c r="F64" s="45" t="s">
        <v>60</v>
      </c>
      <c r="H64" s="71" t="s">
        <v>83</v>
      </c>
      <c r="I64" s="71"/>
      <c r="J64" s="71"/>
      <c r="K64" s="71"/>
      <c r="L64" s="71"/>
      <c r="M64" s="71"/>
    </row>
    <row r="65" spans="1:13" ht="57" customHeight="1" x14ac:dyDescent="0.3">
      <c r="A65" s="39" t="s">
        <v>61</v>
      </c>
      <c r="B65" s="40">
        <f>B55*F65</f>
        <v>333333.33333333331</v>
      </c>
      <c r="F65" s="43">
        <f>B4/B3</f>
        <v>0.33333333333333331</v>
      </c>
      <c r="H65" s="70" t="s">
        <v>82</v>
      </c>
      <c r="I65" s="70"/>
      <c r="J65" s="70"/>
      <c r="K65" s="70"/>
      <c r="L65" s="70"/>
      <c r="M65" s="70"/>
    </row>
    <row r="66" spans="1:13" ht="49.8" customHeight="1" x14ac:dyDescent="0.3">
      <c r="A66" s="41" t="s">
        <v>62</v>
      </c>
      <c r="B66" s="42">
        <f>B55*F66</f>
        <v>500000</v>
      </c>
      <c r="F66" s="44">
        <f>B5/B3</f>
        <v>0.5</v>
      </c>
      <c r="H66" s="70" t="s">
        <v>81</v>
      </c>
      <c r="I66" s="70"/>
      <c r="J66" s="70"/>
      <c r="K66" s="70"/>
      <c r="L66" s="70"/>
      <c r="M66" s="70"/>
    </row>
    <row r="67" spans="1:13" ht="42.6" customHeight="1" x14ac:dyDescent="0.3">
      <c r="A67" s="38" t="s">
        <v>63</v>
      </c>
      <c r="B67" s="35">
        <f>B65+B66</f>
        <v>833333.33333333326</v>
      </c>
    </row>
    <row r="68" spans="1:13" ht="16.8" customHeight="1" x14ac:dyDescent="0.3">
      <c r="A68" s="21"/>
      <c r="B68" s="35"/>
    </row>
    <row r="69" spans="1:13" ht="16.8" customHeight="1" x14ac:dyDescent="0.3">
      <c r="A69" s="21" t="s">
        <v>64</v>
      </c>
      <c r="B69" s="35">
        <f>B67*22%</f>
        <v>183333.33333333331</v>
      </c>
    </row>
    <row r="70" spans="1:13" ht="16.8" customHeight="1" x14ac:dyDescent="0.3">
      <c r="A70" s="21"/>
      <c r="B70" s="35"/>
    </row>
    <row r="71" spans="1:13" ht="16.8" customHeight="1" x14ac:dyDescent="0.3">
      <c r="A71" s="21" t="s">
        <v>65</v>
      </c>
      <c r="B71" s="35">
        <f>B60-B67</f>
        <v>216666.66666666674</v>
      </c>
    </row>
    <row r="72" spans="1:13" ht="16.8" customHeight="1" x14ac:dyDescent="0.3">
      <c r="A72" s="21" t="s">
        <v>66</v>
      </c>
      <c r="B72" s="35">
        <f>B71*23%</f>
        <v>49833.33333333335</v>
      </c>
    </row>
    <row r="73" spans="1:13" ht="16.8" customHeight="1" x14ac:dyDescent="0.3">
      <c r="A73" s="1"/>
      <c r="B73" s="35"/>
    </row>
    <row r="74" spans="1:13" ht="16.8" customHeight="1" x14ac:dyDescent="0.3">
      <c r="A74" s="7" t="s">
        <v>67</v>
      </c>
      <c r="B74" s="35">
        <f>B69+B72</f>
        <v>233166.66666666666</v>
      </c>
    </row>
    <row r="75" spans="1:13" ht="16.8" customHeight="1" x14ac:dyDescent="0.3">
      <c r="A75" s="1"/>
      <c r="B75" s="35"/>
    </row>
    <row r="76" spans="1:13" ht="16.8" customHeight="1" x14ac:dyDescent="0.3">
      <c r="A76" s="21" t="s">
        <v>68</v>
      </c>
      <c r="B76" s="35">
        <v>0</v>
      </c>
      <c r="C76" s="34">
        <v>0</v>
      </c>
      <c r="D76" s="31">
        <v>0</v>
      </c>
      <c r="E76" s="32">
        <v>1650.3</v>
      </c>
      <c r="F76" s="24"/>
    </row>
    <row r="77" spans="1:13" ht="16.8" customHeight="1" x14ac:dyDescent="0.3">
      <c r="A77" s="21" t="s">
        <v>69</v>
      </c>
      <c r="B77" s="35">
        <f>B76+B62</f>
        <v>0</v>
      </c>
      <c r="C77" s="34">
        <f>+C74+C76</f>
        <v>0</v>
      </c>
      <c r="D77" s="31">
        <f>+D74+D76</f>
        <v>0</v>
      </c>
      <c r="E77" s="32">
        <f>+E74+E76</f>
        <v>1650.3</v>
      </c>
      <c r="F77" s="24"/>
    </row>
    <row r="78" spans="1:13" ht="16.8" customHeight="1" x14ac:dyDescent="0.3">
      <c r="A78" s="21" t="s">
        <v>70</v>
      </c>
      <c r="B78" s="35">
        <f>B74-B77</f>
        <v>233166.66666666666</v>
      </c>
      <c r="C78" s="34">
        <f>+C73-C77</f>
        <v>0</v>
      </c>
      <c r="D78" s="31">
        <f>+D73-D77</f>
        <v>0</v>
      </c>
      <c r="E78" s="32">
        <f>+E73-E77</f>
        <v>-1650.3</v>
      </c>
      <c r="F78" s="24"/>
    </row>
    <row r="79" spans="1:13" ht="16.8" customHeight="1" x14ac:dyDescent="0.3">
      <c r="A79" s="36" t="s">
        <v>71</v>
      </c>
      <c r="B79" s="35">
        <f>B61-B74</f>
        <v>8333.333333333343</v>
      </c>
      <c r="F79" s="3"/>
    </row>
  </sheetData>
  <mergeCells count="5">
    <mergeCell ref="A1:B1"/>
    <mergeCell ref="A56:B56"/>
    <mergeCell ref="H65:M65"/>
    <mergeCell ref="H66:M66"/>
    <mergeCell ref="H64:M6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E202-48C1-4102-9720-5E532BF839CC}">
  <dimension ref="A1"/>
  <sheetViews>
    <sheetView topLeftCell="A41" workbookViewId="0">
      <selection activeCell="E68" sqref="E68"/>
    </sheetView>
  </sheetViews>
  <sheetFormatPr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CECEC-6471-4DB5-8A9E-CED96D3DF095}">
  <dimension ref="A1"/>
  <sheetViews>
    <sheetView workbookViewId="0">
      <selection activeCell="Q46" sqref="Q46"/>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238B-AA05-4159-A66B-CFC6A0B5EB73}">
  <dimension ref="A1:N3"/>
  <sheetViews>
    <sheetView topLeftCell="A31" workbookViewId="0">
      <selection sqref="A1:N3"/>
    </sheetView>
  </sheetViews>
  <sheetFormatPr defaultRowHeight="14.4" x14ac:dyDescent="0.3"/>
  <sheetData>
    <row r="1" spans="1:14" x14ac:dyDescent="0.3">
      <c r="A1" s="72" t="s">
        <v>74</v>
      </c>
      <c r="B1" s="73"/>
      <c r="C1" s="73"/>
      <c r="D1" s="73"/>
      <c r="E1" s="73"/>
      <c r="F1" s="73"/>
      <c r="G1" s="73"/>
      <c r="H1" s="73"/>
      <c r="I1" s="73"/>
      <c r="J1" s="73"/>
      <c r="K1" s="73"/>
      <c r="L1" s="73"/>
      <c r="M1" s="73"/>
      <c r="N1" s="73"/>
    </row>
    <row r="2" spans="1:14" x14ac:dyDescent="0.3">
      <c r="A2" s="73"/>
      <c r="B2" s="73"/>
      <c r="C2" s="73"/>
      <c r="D2" s="73"/>
      <c r="E2" s="73"/>
      <c r="F2" s="73"/>
      <c r="G2" s="73"/>
      <c r="H2" s="73"/>
      <c r="I2" s="73"/>
      <c r="J2" s="73"/>
      <c r="K2" s="73"/>
      <c r="L2" s="73"/>
      <c r="M2" s="73"/>
      <c r="N2" s="73"/>
    </row>
    <row r="3" spans="1:14" ht="49.8" customHeight="1" x14ac:dyDescent="0.3">
      <c r="A3" s="73"/>
      <c r="B3" s="73"/>
      <c r="C3" s="73"/>
      <c r="D3" s="73"/>
      <c r="E3" s="73"/>
      <c r="F3" s="73"/>
      <c r="G3" s="73"/>
      <c r="H3" s="73"/>
      <c r="I3" s="73"/>
      <c r="J3" s="73"/>
      <c r="K3" s="73"/>
      <c r="L3" s="73"/>
      <c r="M3" s="73"/>
      <c r="N3" s="73"/>
    </row>
  </sheetData>
  <mergeCells count="1">
    <mergeCell ref="A1:N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1 PUAN İNDİRİMLİ KURUMLAR HESAP</vt:lpstr>
      <vt:lpstr>MEVZUAT</vt:lpstr>
      <vt:lpstr>BEYANNAMEDE GÖSTERİM</vt:lpstr>
      <vt:lpstr>TEBLİĞ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Serdar KARAKUŞ</dc:creator>
  <cp:lastModifiedBy>Serdar KARAKUŞ</cp:lastModifiedBy>
  <dcterms:created xsi:type="dcterms:W3CDTF">2022-08-16T19:52:48Z</dcterms:created>
  <dcterms:modified xsi:type="dcterms:W3CDTF">2022-11-05T09:49:04Z</dcterms:modified>
</cp:coreProperties>
</file>